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ibechafile\Users\Backup\204_260\02 管理係\31 各種調査\01 いろいろな調査\R06.01.26 経営比較分析表\"/>
    </mc:Choice>
  </mc:AlternateContent>
  <workbookProtection workbookAlgorithmName="SHA-512" workbookHashValue="hR0hL50tY8gQ77GkyQDUH4ELR9elZ6vmrW9tOMXUjAP4iTna817mGaxP2WEquYWsvLfi0kvjpu6kxxuNMAd76Q==" workbookSaltValue="LvhEmitb9KmODw1dUCyxOQ==" workbookSpinCount="100000" lockStructure="1"/>
  <bookViews>
    <workbookView xWindow="0" yWindow="0" windowWidth="28800" windowHeight="1221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W8" i="4"/>
  <c r="P8" i="4"/>
  <c r="I8" i="4"/>
  <c r="B6" i="4"/>
</calcChain>
</file>

<file path=xl/sharedStrings.xml><?xml version="1.0" encoding="utf-8"?>
<sst xmlns="http://schemas.openxmlformats.org/spreadsheetml/2006/main" count="236" uniqueCount="120">
  <si>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</si>
  <si>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</si>
  <si>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</si>
  <si>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</si>
  <si>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</si>
  <si>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</si>
  <si>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</si>
  <si>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</si>
  <si>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</si>
  <si>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</si>
  <si>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</si>
  <si>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</si>
  <si>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</si>
  <si>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</si>
  <si>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</si>
  <si>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</si>
  <si>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</si>
  <si>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</si>
  <si>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</si>
  <si>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</si>
  <si>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</si>
  <si>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</si>
  <si>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</si>
  <si>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</si>
  <si>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</si>
  <si>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</si>
  <si>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</si>
  <si>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</si>
  <si>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</si>
  <si>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</si>
  <si>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</si>
  <si>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</si>
  <si>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</si>
  <si>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</si>
  <si>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</si>
  <si>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</si>
  <si>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</si>
  <si>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</si>
  <si>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</si>
  <si>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</si>
  <si>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</si>
  <si>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</si>
  <si>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</si>
  <si>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</si>
  <si>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</si>
  <si>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</si>
  <si>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</si>
  <si>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</si>
  <si>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</si>
  <si>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</si>
  <si>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</si>
  <si>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</si>
  <si>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</si>
  <si>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</si>
  <si>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</si>
  <si>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</si>
  <si>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</si>
  <si>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</si>
  <si>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</si>
  <si>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</si>
  <si>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</si>
  <si>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</si>
  <si>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</si>
  <si>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</si>
  <si>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</si>
  <si>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</si>
  <si>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</si>
  <si>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</si>
  <si>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</si>
  <si>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</si>
  <si>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</si>
  <si>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</si>
  <si>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</si>
  <si>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</si>
  <si>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</si>
  <si>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</si>
  <si>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</si>
  <si>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</si>
  <si>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</si>
  <si>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</si>
  <si>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</si>
  <si>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</si>
  <si>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</si>
  <si>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</si>
  <si>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</si>
  <si>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</si>
  <si>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</si>
  <si>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</si>
  <si>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</si>
  <si>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</si>
  <si>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</si>
  <si>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</si>
  <si>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</si>
  <si>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</si>
  <si>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</si>
  <si>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</si>
  <si>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</si>
  <si>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</si>
  <si>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標茶町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</si>
  <si>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</si>
  <si>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</si>
  <si>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</si>
  <si>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</si>
  <si>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</si>
  <si>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</si>
  <si>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</si>
  <si>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</si>
  <si>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</si>
  <si>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</si>
  <si>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</si>
  <si>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</si>
  <si>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</si>
  <si>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</si>
  <si>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</si>
  <si>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</si>
  <si>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</si>
  <si>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</si>
  <si>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③管渠改善率
　耐用年数を超過した管渠が無いことから、管渠改善率は0%となっている。</t>
    <rPh sb="1" eb="3">
      <t>カンキョ</t>
    </rPh>
    <rPh sb="3" eb="5">
      <t>カイゼン</t>
    </rPh>
    <rPh sb="5" eb="6">
      <t>リツ</t>
    </rPh>
    <rPh sb="8" eb="10">
      <t>タイヨウ</t>
    </rPh>
    <rPh sb="10" eb="12">
      <t>ネンスウ</t>
    </rPh>
    <rPh sb="13" eb="15">
      <t>チョウカ</t>
    </rPh>
    <rPh sb="17" eb="19">
      <t>カンキョ</t>
    </rPh>
    <rPh sb="20" eb="21">
      <t>ナ</t>
    </rPh>
    <rPh sb="27" eb="29">
      <t>カンキョ</t>
    </rPh>
    <rPh sb="29" eb="31">
      <t>カイゼン</t>
    </rPh>
    <rPh sb="31" eb="32">
      <t>リツ</t>
    </rPh>
    <phoneticPr fontId="4"/>
  </si>
  <si>
    <t xml:space="preserve">　各種指標が示すように、慢性的な財源不足により一般会計からの繰入金に頼らざるを得ない経営状況にある。
　今後、人口減少に伴う需要減少の中で下水道施設を適切に維持管理するためには、計画的な投資と徹底した経費節減に努めたうえで、受益に応じた適正な使用料水準について検討する必要がある。
</t>
    <rPh sb="32" eb="33">
      <t>キン</t>
    </rPh>
    <rPh sb="42" eb="44">
      <t>ケイエイ</t>
    </rPh>
    <rPh sb="52" eb="54">
      <t>コンゴ</t>
    </rPh>
    <rPh sb="55" eb="57">
      <t>ジンコウ</t>
    </rPh>
    <rPh sb="57" eb="59">
      <t>ゲンショウ</t>
    </rPh>
    <rPh sb="60" eb="61">
      <t>トモナ</t>
    </rPh>
    <rPh sb="62" eb="64">
      <t>ジュヨウ</t>
    </rPh>
    <rPh sb="64" eb="66">
      <t>ゲンショウ</t>
    </rPh>
    <rPh sb="67" eb="68">
      <t>ナカ</t>
    </rPh>
    <rPh sb="89" eb="92">
      <t>ケイカクテキ</t>
    </rPh>
    <rPh sb="93" eb="95">
      <t>トウシ</t>
    </rPh>
    <rPh sb="96" eb="98">
      <t>テッテイ</t>
    </rPh>
    <rPh sb="100" eb="102">
      <t>ケイヒ</t>
    </rPh>
    <rPh sb="102" eb="104">
      <t>セツゲン</t>
    </rPh>
    <rPh sb="105" eb="106">
      <t>ツト</t>
    </rPh>
    <rPh sb="112" eb="114">
      <t>ジュエキ</t>
    </rPh>
    <rPh sb="115" eb="116">
      <t>オウ</t>
    </rPh>
    <rPh sb="118" eb="120">
      <t>テキセイ</t>
    </rPh>
    <rPh sb="121" eb="124">
      <t>シヨウリョウ</t>
    </rPh>
    <rPh sb="124" eb="126">
      <t>スイジュン</t>
    </rPh>
    <rPh sb="130" eb="132">
      <t>ケントウ</t>
    </rPh>
    <rPh sb="134" eb="136">
      <t>ヒツヨウ</t>
    </rPh>
    <phoneticPr fontId="4"/>
  </si>
  <si>
    <t>①収益的収支比率
　企業債の償還が進み改善傾向にはあるものの、単年度収支が黒字であることを示す100％を下回っており、経営状況は厳しい。将来的な施設更新を勘案すると経営基盤の強化が必要。
④企業債残高対事業規模比率
　当初整備に係る企業債償還が進み改善傾向を示しているものの、類似団体平均値及び全国平均値を上回っている状況。当面は施設整備の予定がないことから減少が進む見込み。
⑤経費回収率
　処理区域内人口の減少により使用料収入が減少傾向にあることから、類似団体平均値及び全国平均値を下回っている状況。委託業務の長期契約等で経費節減する必要がある。
⑥汚水処理原価
　処理区域内人口の減少により有収水量が減少傾向にあることから、類似団体平均値及び全国平均値を上回っている状況。未接続世帯に対する水洗化普及推進を強化する必要がある。
⑦施設利用率
　未接続世帯の高齢化等により水洗化率が伸び悩み、類似団体平均値及び全国平均値を下回っている状況。未接続世帯に対する水洗化普及推進を強化する必要がある。
⑧水洗化率
　未接続世帯の高齢化等により水洗化率が伸び悩み、類似団体平均値を下回っている状況。水洗化普及推進を強化する必要がある。</t>
    <rPh sb="1" eb="3">
      <t>シュウエキ</t>
    </rPh>
    <rPh sb="3" eb="4">
      <t>テキ</t>
    </rPh>
    <rPh sb="4" eb="6">
      <t>シュウシ</t>
    </rPh>
    <rPh sb="6" eb="8">
      <t>ヒリツ</t>
    </rPh>
    <rPh sb="10" eb="12">
      <t>キギョウ</t>
    </rPh>
    <rPh sb="12" eb="13">
      <t>サイ</t>
    </rPh>
    <rPh sb="14" eb="16">
      <t>ショウカン</t>
    </rPh>
    <rPh sb="17" eb="18">
      <t>スス</t>
    </rPh>
    <rPh sb="19" eb="21">
      <t>カイゼン</t>
    </rPh>
    <rPh sb="21" eb="23">
      <t>ケイコウ</t>
    </rPh>
    <rPh sb="31" eb="34">
      <t>タンネンド</t>
    </rPh>
    <rPh sb="34" eb="36">
      <t>シュウシ</t>
    </rPh>
    <rPh sb="37" eb="39">
      <t>クロジ</t>
    </rPh>
    <rPh sb="45" eb="46">
      <t>シメ</t>
    </rPh>
    <rPh sb="52" eb="54">
      <t>シタマワ</t>
    </rPh>
    <rPh sb="59" eb="61">
      <t>ケイエイ</t>
    </rPh>
    <rPh sb="61" eb="63">
      <t>ジョウキョウ</t>
    </rPh>
    <rPh sb="64" eb="65">
      <t>キビ</t>
    </rPh>
    <rPh sb="72" eb="74">
      <t>シセツ</t>
    </rPh>
    <rPh sb="74" eb="76">
      <t>コウシン</t>
    </rPh>
    <rPh sb="77" eb="79">
      <t>カンアン</t>
    </rPh>
    <rPh sb="82" eb="84">
      <t>ケイエイ</t>
    </rPh>
    <rPh sb="84" eb="86">
      <t>キバン</t>
    </rPh>
    <rPh sb="87" eb="89">
      <t>キョウカ</t>
    </rPh>
    <rPh sb="90" eb="92">
      <t>ヒツヨウ</t>
    </rPh>
    <rPh sb="95" eb="97">
      <t>キギョウ</t>
    </rPh>
    <rPh sb="97" eb="98">
      <t>サイ</t>
    </rPh>
    <rPh sb="98" eb="100">
      <t>ザンダカ</t>
    </rPh>
    <rPh sb="101" eb="103">
      <t>ジギョウ</t>
    </rPh>
    <rPh sb="103" eb="105">
      <t>キボ</t>
    </rPh>
    <rPh sb="105" eb="107">
      <t>ヒリツ</t>
    </rPh>
    <rPh sb="184" eb="186">
      <t>ミコ</t>
    </rPh>
    <rPh sb="197" eb="199">
      <t>ショリ</t>
    </rPh>
    <rPh sb="199" eb="202">
      <t>クイキナイ</t>
    </rPh>
    <rPh sb="202" eb="204">
      <t>ジンコウ</t>
    </rPh>
    <rPh sb="205" eb="207">
      <t>ゲンショウ</t>
    </rPh>
    <rPh sb="210" eb="213">
      <t>シヨウリョウ</t>
    </rPh>
    <rPh sb="213" eb="215">
      <t>シュウニュウ</t>
    </rPh>
    <rPh sb="216" eb="218">
      <t>ゲンショウ</t>
    </rPh>
    <rPh sb="218" eb="220">
      <t>ケイコウ</t>
    </rPh>
    <rPh sb="228" eb="230">
      <t>ルイジ</t>
    </rPh>
    <rPh sb="230" eb="232">
      <t>ダンタイ</t>
    </rPh>
    <rPh sb="232" eb="235">
      <t>ヘイキンチ</t>
    </rPh>
    <rPh sb="235" eb="236">
      <t>オヨ</t>
    </rPh>
    <rPh sb="237" eb="239">
      <t>ゼンコク</t>
    </rPh>
    <rPh sb="239" eb="242">
      <t>ヘイキンチ</t>
    </rPh>
    <rPh sb="243" eb="245">
      <t>シタマワ</t>
    </rPh>
    <rPh sb="249" eb="251">
      <t>ジョウキョウ</t>
    </rPh>
    <rPh sb="254" eb="256">
      <t>ギョウム</t>
    </rPh>
    <rPh sb="259" eb="261">
      <t>ケイヤク</t>
    </rPh>
    <rPh sb="261" eb="262">
      <t>トウ</t>
    </rPh>
    <rPh sb="269" eb="271">
      <t>ヒツヨウ</t>
    </rPh>
    <rPh sb="322" eb="323">
      <t>オヨ</t>
    </rPh>
    <rPh sb="324" eb="326">
      <t>ゼンコク</t>
    </rPh>
    <rPh sb="326" eb="329">
      <t>ヘイキンチ</t>
    </rPh>
    <rPh sb="336" eb="338">
      <t>ジョウキョウ</t>
    </rPh>
    <rPh sb="339" eb="342">
      <t>ミセツゾク</t>
    </rPh>
    <rPh sb="342" eb="344">
      <t>セタイ</t>
    </rPh>
    <rPh sb="345" eb="346">
      <t>タイ</t>
    </rPh>
    <rPh sb="348" eb="351">
      <t>スイセンカ</t>
    </rPh>
    <rPh sb="351" eb="353">
      <t>フキュウ</t>
    </rPh>
    <rPh sb="353" eb="355">
      <t>スイシン</t>
    </rPh>
    <rPh sb="356" eb="358">
      <t>キョウカ</t>
    </rPh>
    <rPh sb="360" eb="362">
      <t>ヒツヨウ</t>
    </rPh>
    <rPh sb="368" eb="370">
      <t>シセツ</t>
    </rPh>
    <rPh sb="370" eb="372">
      <t>リヨウ</t>
    </rPh>
    <rPh sb="372" eb="373">
      <t>リツ</t>
    </rPh>
    <rPh sb="388" eb="391">
      <t>スイセンカ</t>
    </rPh>
    <rPh sb="391" eb="392">
      <t>リツ</t>
    </rPh>
    <rPh sb="393" eb="394">
      <t>ノ</t>
    </rPh>
    <rPh sb="395" eb="396">
      <t>ナヤ</t>
    </rPh>
    <rPh sb="398" eb="400">
      <t>ルイジ</t>
    </rPh>
    <rPh sb="400" eb="402">
      <t>ダンタイ</t>
    </rPh>
    <rPh sb="402" eb="405">
      <t>ヘイキンチ</t>
    </rPh>
    <rPh sb="405" eb="406">
      <t>オヨ</t>
    </rPh>
    <rPh sb="407" eb="409">
      <t>ゼンコク</t>
    </rPh>
    <rPh sb="409" eb="412">
      <t>ヘイキンチ</t>
    </rPh>
    <rPh sb="413" eb="415">
      <t>シタマワ</t>
    </rPh>
    <rPh sb="419" eb="421">
      <t>ジョウキョウ</t>
    </rPh>
    <rPh sb="451" eb="454">
      <t>スイセンカ</t>
    </rPh>
    <rPh sb="454" eb="455">
      <t>リツ</t>
    </rPh>
    <rPh sb="457" eb="460">
      <t>ミセツゾク</t>
    </rPh>
    <rPh sb="460" eb="462">
      <t>セタイ</t>
    </rPh>
    <rPh sb="465" eb="466">
      <t>カ</t>
    </rPh>
    <rPh sb="466" eb="467">
      <t>トウ</t>
    </rPh>
    <rPh sb="470" eb="473">
      <t>スイセンカ</t>
    </rPh>
    <rPh sb="473" eb="474">
      <t>リツ</t>
    </rPh>
    <rPh sb="475" eb="476">
      <t>ノ</t>
    </rPh>
    <rPh sb="477" eb="478">
      <t>ナヤ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</si>
</sst>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5C7-4DF8-A66B-182CB0909FD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0.06</c:v>
                </c:pt>
                <c:pt idx="2">
                  <c:v>0.02</c:v>
                </c:pt>
                <c:pt idx="3">
                  <c:v>0.1</c:v>
                </c:pt>
                <c:pt idx="4">
                  <c:v>0.08</c:v>
                </c:pt>
              </c:numCache>
            </c:numRef>
          </c:val>
          <c:smooth val="0"/>
          <c:extLst>
            <c:ext xmlns:c16="http://schemas.microsoft.com/office/drawing/2014/chart" uri="{C3380CC4-5D6E-409C-BE32-E72D297353CC}">
              <c16:uniqueId val="{00000001-15C7-4DF8-A66B-182CB0909FD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43.02</c:v>
                </c:pt>
                <c:pt idx="1">
                  <c:v>43.02</c:v>
                </c:pt>
                <c:pt idx="2">
                  <c:v>39.15</c:v>
                </c:pt>
                <c:pt idx="3">
                  <c:v>42.25</c:v>
                </c:pt>
                <c:pt idx="4">
                  <c:v>45.74</c:v>
                </c:pt>
              </c:numCache>
            </c:numRef>
          </c:val>
          <c:extLst>
            <c:ext xmlns:c16="http://schemas.microsoft.com/office/drawing/2014/chart" uri="{C3380CC4-5D6E-409C-BE32-E72D297353CC}">
              <c16:uniqueId val="{00000000-C6E5-4D68-A175-AF9F5A52336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37.46</c:v>
                </c:pt>
                <c:pt idx="1">
                  <c:v>37.65</c:v>
                </c:pt>
                <c:pt idx="2">
                  <c:v>36.71</c:v>
                </c:pt>
                <c:pt idx="3">
                  <c:v>42.28</c:v>
                </c:pt>
                <c:pt idx="4">
                  <c:v>41.06</c:v>
                </c:pt>
              </c:numCache>
            </c:numRef>
          </c:val>
          <c:smooth val="0"/>
          <c:extLst>
            <c:ext xmlns:c16="http://schemas.microsoft.com/office/drawing/2014/chart" uri="{C3380CC4-5D6E-409C-BE32-E72D297353CC}">
              <c16:uniqueId val="{00000001-C6E5-4D68-A175-AF9F5A52336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62.52</c:v>
                </c:pt>
                <c:pt idx="1">
                  <c:v>63.07</c:v>
                </c:pt>
                <c:pt idx="2">
                  <c:v>68.209999999999994</c:v>
                </c:pt>
                <c:pt idx="3">
                  <c:v>66.25</c:v>
                </c:pt>
                <c:pt idx="4">
                  <c:v>64.849999999999994</c:v>
                </c:pt>
              </c:numCache>
            </c:numRef>
          </c:val>
          <c:extLst>
            <c:ext xmlns:c16="http://schemas.microsoft.com/office/drawing/2014/chart" uri="{C3380CC4-5D6E-409C-BE32-E72D297353CC}">
              <c16:uniqueId val="{00000000-2238-458A-975B-B80FEBDDBFD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67.459999999999994</c:v>
                </c:pt>
                <c:pt idx="1">
                  <c:v>67.37</c:v>
                </c:pt>
                <c:pt idx="2">
                  <c:v>70.05</c:v>
                </c:pt>
                <c:pt idx="3">
                  <c:v>84.34</c:v>
                </c:pt>
                <c:pt idx="4">
                  <c:v>84.34</c:v>
                </c:pt>
              </c:numCache>
            </c:numRef>
          </c:val>
          <c:smooth val="0"/>
          <c:extLst>
            <c:ext xmlns:c16="http://schemas.microsoft.com/office/drawing/2014/chart" uri="{C3380CC4-5D6E-409C-BE32-E72D297353CC}">
              <c16:uniqueId val="{00000001-2238-458A-975B-B80FEBDDBFD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43.08</c:v>
                </c:pt>
                <c:pt idx="1">
                  <c:v>42.17</c:v>
                </c:pt>
                <c:pt idx="2">
                  <c:v>55.71</c:v>
                </c:pt>
                <c:pt idx="3">
                  <c:v>54.2</c:v>
                </c:pt>
                <c:pt idx="4">
                  <c:v>54.93</c:v>
                </c:pt>
              </c:numCache>
            </c:numRef>
          </c:val>
          <c:extLst>
            <c:ext xmlns:c16="http://schemas.microsoft.com/office/drawing/2014/chart" uri="{C3380CC4-5D6E-409C-BE32-E72D297353CC}">
              <c16:uniqueId val="{00000000-E52B-475A-BFC6-189807F38BB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52B-475A-BFC6-189807F38BB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D92-4F58-BB1A-7D4315730E0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D92-4F58-BB1A-7D4315730E0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1A9-4E44-9DDE-C6C81D39DDD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1A9-4E44-9DDE-C6C81D39DDD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990-4AB6-8876-5B0E0A88E41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990-4AB6-8876-5B0E0A88E41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373-4BB9-881C-CB79FA48157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373-4BB9-881C-CB79FA48157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9298.6</c:v>
                </c:pt>
                <c:pt idx="1">
                  <c:v>8813.98</c:v>
                </c:pt>
                <c:pt idx="2">
                  <c:v>7706.88</c:v>
                </c:pt>
                <c:pt idx="3">
                  <c:v>7050.93</c:v>
                </c:pt>
                <c:pt idx="4">
                  <c:v>6643.25</c:v>
                </c:pt>
              </c:numCache>
            </c:numRef>
          </c:val>
          <c:extLst>
            <c:ext xmlns:c16="http://schemas.microsoft.com/office/drawing/2014/chart" uri="{C3380CC4-5D6E-409C-BE32-E72D297353CC}">
              <c16:uniqueId val="{00000000-8E63-4019-94A0-63D642FDBE1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1269.1500000000001</c:v>
                </c:pt>
                <c:pt idx="1">
                  <c:v>1087.96</c:v>
                </c:pt>
                <c:pt idx="2">
                  <c:v>1209.45</c:v>
                </c:pt>
                <c:pt idx="3">
                  <c:v>1163.75</c:v>
                </c:pt>
                <c:pt idx="4">
                  <c:v>1195.47</c:v>
                </c:pt>
              </c:numCache>
            </c:numRef>
          </c:val>
          <c:smooth val="0"/>
          <c:extLst>
            <c:ext xmlns:c16="http://schemas.microsoft.com/office/drawing/2014/chart" uri="{C3380CC4-5D6E-409C-BE32-E72D297353CC}">
              <c16:uniqueId val="{00000001-8E63-4019-94A0-63D642FDBE1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21.89</c:v>
                </c:pt>
                <c:pt idx="1">
                  <c:v>25.26</c:v>
                </c:pt>
                <c:pt idx="2">
                  <c:v>26.94</c:v>
                </c:pt>
                <c:pt idx="3">
                  <c:v>21.19</c:v>
                </c:pt>
                <c:pt idx="4">
                  <c:v>20.25</c:v>
                </c:pt>
              </c:numCache>
            </c:numRef>
          </c:val>
          <c:extLst>
            <c:ext xmlns:c16="http://schemas.microsoft.com/office/drawing/2014/chart" uri="{C3380CC4-5D6E-409C-BE32-E72D297353CC}">
              <c16:uniqueId val="{00000000-C37A-420A-9640-45BE91AF744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63.97</c:v>
                </c:pt>
                <c:pt idx="1">
                  <c:v>59.67</c:v>
                </c:pt>
                <c:pt idx="2">
                  <c:v>55.93</c:v>
                </c:pt>
                <c:pt idx="3">
                  <c:v>72.599999999999994</c:v>
                </c:pt>
                <c:pt idx="4">
                  <c:v>69.430000000000007</c:v>
                </c:pt>
              </c:numCache>
            </c:numRef>
          </c:val>
          <c:smooth val="0"/>
          <c:extLst>
            <c:ext xmlns:c16="http://schemas.microsoft.com/office/drawing/2014/chart" uri="{C3380CC4-5D6E-409C-BE32-E72D297353CC}">
              <c16:uniqueId val="{00000001-C37A-420A-9640-45BE91AF744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854.39</c:v>
                </c:pt>
                <c:pt idx="1">
                  <c:v>736.52</c:v>
                </c:pt>
                <c:pt idx="2">
                  <c:v>689.14</c:v>
                </c:pt>
                <c:pt idx="3">
                  <c:v>892.59</c:v>
                </c:pt>
                <c:pt idx="4">
                  <c:v>947.76</c:v>
                </c:pt>
              </c:numCache>
            </c:numRef>
          </c:val>
          <c:extLst>
            <c:ext xmlns:c16="http://schemas.microsoft.com/office/drawing/2014/chart" uri="{C3380CC4-5D6E-409C-BE32-E72D297353CC}">
              <c16:uniqueId val="{00000000-19F6-4ECE-BB76-2C60A866963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256.82</c:v>
                </c:pt>
                <c:pt idx="1">
                  <c:v>270.60000000000002</c:v>
                </c:pt>
                <c:pt idx="2">
                  <c:v>289.60000000000002</c:v>
                </c:pt>
                <c:pt idx="3">
                  <c:v>228.64</c:v>
                </c:pt>
                <c:pt idx="4">
                  <c:v>239.46</c:v>
                </c:pt>
              </c:numCache>
            </c:numRef>
          </c:val>
          <c:smooth val="0"/>
          <c:extLst>
            <c:ext xmlns:c16="http://schemas.microsoft.com/office/drawing/2014/chart" uri="{C3380CC4-5D6E-409C-BE32-E72D297353CC}">
              <c16:uniqueId val="{00000001-19F6-4ECE-BB76-2C60A866963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zoomScale="75" zoomScaleNormal="75" zoomScaleSheetLayoutView="75" workbookViewId="0">
      <selection activeCell="CC23" sqref="CC2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北海道　標茶町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D2</v>
      </c>
      <c r="X8" s="40"/>
      <c r="Y8" s="40"/>
      <c r="Z8" s="40"/>
      <c r="AA8" s="40"/>
      <c r="AB8" s="40"/>
      <c r="AC8" s="40"/>
      <c r="AD8" s="41" t="str">
        <f>データ!$M$6</f>
        <v>非設置</v>
      </c>
      <c r="AE8" s="41"/>
      <c r="AF8" s="41"/>
      <c r="AG8" s="41"/>
      <c r="AH8" s="41"/>
      <c r="AI8" s="41"/>
      <c r="AJ8" s="41"/>
      <c r="AK8" s="3"/>
      <c r="AL8" s="42">
        <f>データ!S6</f>
        <v>7179</v>
      </c>
      <c r="AM8" s="42"/>
      <c r="AN8" s="42"/>
      <c r="AO8" s="42"/>
      <c r="AP8" s="42"/>
      <c r="AQ8" s="42"/>
      <c r="AR8" s="42"/>
      <c r="AS8" s="42"/>
      <c r="AT8" s="35">
        <f>データ!T6</f>
        <v>1099.3699999999999</v>
      </c>
      <c r="AU8" s="35"/>
      <c r="AV8" s="35"/>
      <c r="AW8" s="35"/>
      <c r="AX8" s="35"/>
      <c r="AY8" s="35"/>
      <c r="AZ8" s="35"/>
      <c r="BA8" s="35"/>
      <c r="BB8" s="35">
        <f>データ!U6</f>
        <v>6.53</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6.75</v>
      </c>
      <c r="Q10" s="35"/>
      <c r="R10" s="35"/>
      <c r="S10" s="35"/>
      <c r="T10" s="35"/>
      <c r="U10" s="35"/>
      <c r="V10" s="35"/>
      <c r="W10" s="35">
        <f>データ!Q6</f>
        <v>76.42</v>
      </c>
      <c r="X10" s="35"/>
      <c r="Y10" s="35"/>
      <c r="Z10" s="35"/>
      <c r="AA10" s="35"/>
      <c r="AB10" s="35"/>
      <c r="AC10" s="35"/>
      <c r="AD10" s="42">
        <f>データ!R6</f>
        <v>3190</v>
      </c>
      <c r="AE10" s="42"/>
      <c r="AF10" s="42"/>
      <c r="AG10" s="42"/>
      <c r="AH10" s="42"/>
      <c r="AI10" s="42"/>
      <c r="AJ10" s="42"/>
      <c r="AK10" s="2"/>
      <c r="AL10" s="42">
        <f>データ!V6</f>
        <v>478</v>
      </c>
      <c r="AM10" s="42"/>
      <c r="AN10" s="42"/>
      <c r="AO10" s="42"/>
      <c r="AP10" s="42"/>
      <c r="AQ10" s="42"/>
      <c r="AR10" s="42"/>
      <c r="AS10" s="42"/>
      <c r="AT10" s="35">
        <f>データ!W6</f>
        <v>0.59</v>
      </c>
      <c r="AU10" s="35"/>
      <c r="AV10" s="35"/>
      <c r="AW10" s="35"/>
      <c r="AX10" s="35"/>
      <c r="AY10" s="35"/>
      <c r="AZ10" s="35"/>
      <c r="BA10" s="35"/>
      <c r="BB10" s="35">
        <f>データ!X6</f>
        <v>810.17</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119</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117</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118</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【1,182.11】</v>
      </c>
      <c r="I86" s="12" t="str">
        <f>データ!CA6</f>
        <v>【73.78】</v>
      </c>
      <c r="J86" s="12" t="str">
        <f>データ!CL6</f>
        <v>【220.62】</v>
      </c>
      <c r="K86" s="12" t="str">
        <f>データ!CW6</f>
        <v>【42.22】</v>
      </c>
      <c r="L86" s="12" t="str">
        <f>データ!DH6</f>
        <v>【85.67】</v>
      </c>
      <c r="M86" s="12" t="s">
        <v>43</v>
      </c>
      <c r="N86" s="12" t="s">
        <v>43</v>
      </c>
      <c r="O86" s="12" t="str">
        <f>データ!EO6</f>
        <v>【0.13】</v>
      </c>
    </row>
  </sheetData>
  <sheetProtection algorithmName="SHA-512" hashValue="mc+pYmfdhszMNRdGg2lDquG4pWLcHQe4RuIlA9mmlY6CClvGRLTALoKL2pNcRVHM4vS0EhzwEbHhvD88e2E83Q==" saltValue="tqsyJDL1uixPpF5tBVOJh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16641</v>
      </c>
      <c r="D6" s="19">
        <f t="shared" si="3"/>
        <v>47</v>
      </c>
      <c r="E6" s="19">
        <f t="shared" si="3"/>
        <v>17</v>
      </c>
      <c r="F6" s="19">
        <f t="shared" si="3"/>
        <v>4</v>
      </c>
      <c r="G6" s="19">
        <f t="shared" si="3"/>
        <v>0</v>
      </c>
      <c r="H6" s="19" t="str">
        <f t="shared" si="3"/>
        <v>北海道　標茶町</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6.75</v>
      </c>
      <c r="Q6" s="20">
        <f t="shared" si="3"/>
        <v>76.42</v>
      </c>
      <c r="R6" s="20">
        <f t="shared" si="3"/>
        <v>3190</v>
      </c>
      <c r="S6" s="20">
        <f t="shared" si="3"/>
        <v>7179</v>
      </c>
      <c r="T6" s="20">
        <f t="shared" si="3"/>
        <v>1099.3699999999999</v>
      </c>
      <c r="U6" s="20">
        <f t="shared" si="3"/>
        <v>6.53</v>
      </c>
      <c r="V6" s="20">
        <f t="shared" si="3"/>
        <v>478</v>
      </c>
      <c r="W6" s="20">
        <f t="shared" si="3"/>
        <v>0.59</v>
      </c>
      <c r="X6" s="20">
        <f t="shared" si="3"/>
        <v>810.17</v>
      </c>
      <c r="Y6" s="21">
        <f>IF(Y7="",NA(),Y7)</f>
        <v>43.08</v>
      </c>
      <c r="Z6" s="21">
        <f t="shared" ref="Z6:AH6" si="4">IF(Z7="",NA(),Z7)</f>
        <v>42.17</v>
      </c>
      <c r="AA6" s="21">
        <f t="shared" si="4"/>
        <v>55.71</v>
      </c>
      <c r="AB6" s="21">
        <f t="shared" si="4"/>
        <v>54.2</v>
      </c>
      <c r="AC6" s="21">
        <f t="shared" si="4"/>
        <v>54.93</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9298.6</v>
      </c>
      <c r="BG6" s="21">
        <f t="shared" ref="BG6:BO6" si="7">IF(BG7="",NA(),BG7)</f>
        <v>8813.98</v>
      </c>
      <c r="BH6" s="21">
        <f t="shared" si="7"/>
        <v>7706.88</v>
      </c>
      <c r="BI6" s="21">
        <f t="shared" si="7"/>
        <v>7050.93</v>
      </c>
      <c r="BJ6" s="21">
        <f t="shared" si="7"/>
        <v>6643.25</v>
      </c>
      <c r="BK6" s="21">
        <f t="shared" si="7"/>
        <v>1269.1500000000001</v>
      </c>
      <c r="BL6" s="21">
        <f t="shared" si="7"/>
        <v>1087.96</v>
      </c>
      <c r="BM6" s="21">
        <f t="shared" si="7"/>
        <v>1209.45</v>
      </c>
      <c r="BN6" s="21">
        <f t="shared" si="7"/>
        <v>1163.75</v>
      </c>
      <c r="BO6" s="21">
        <f t="shared" si="7"/>
        <v>1195.47</v>
      </c>
      <c r="BP6" s="20" t="str">
        <f>IF(BP7="","",IF(BP7="-","【-】","【"&amp;SUBSTITUTE(TEXT(BP7,"#,##0.00"),"-","△")&amp;"】"))</f>
        <v>【1,182.11】</v>
      </c>
      <c r="BQ6" s="21">
        <f>IF(BQ7="",NA(),BQ7)</f>
        <v>21.89</v>
      </c>
      <c r="BR6" s="21">
        <f t="shared" ref="BR6:BZ6" si="8">IF(BR7="",NA(),BR7)</f>
        <v>25.26</v>
      </c>
      <c r="BS6" s="21">
        <f t="shared" si="8"/>
        <v>26.94</v>
      </c>
      <c r="BT6" s="21">
        <f t="shared" si="8"/>
        <v>21.19</v>
      </c>
      <c r="BU6" s="21">
        <f t="shared" si="8"/>
        <v>20.25</v>
      </c>
      <c r="BV6" s="21">
        <f t="shared" si="8"/>
        <v>63.97</v>
      </c>
      <c r="BW6" s="21">
        <f t="shared" si="8"/>
        <v>59.67</v>
      </c>
      <c r="BX6" s="21">
        <f t="shared" si="8"/>
        <v>55.93</v>
      </c>
      <c r="BY6" s="21">
        <f t="shared" si="8"/>
        <v>72.599999999999994</v>
      </c>
      <c r="BZ6" s="21">
        <f t="shared" si="8"/>
        <v>69.430000000000007</v>
      </c>
      <c r="CA6" s="20" t="str">
        <f>IF(CA7="","",IF(CA7="-","【-】","【"&amp;SUBSTITUTE(TEXT(CA7,"#,##0.00"),"-","△")&amp;"】"))</f>
        <v>【73.78】</v>
      </c>
      <c r="CB6" s="21">
        <f>IF(CB7="",NA(),CB7)</f>
        <v>854.39</v>
      </c>
      <c r="CC6" s="21">
        <f t="shared" ref="CC6:CK6" si="9">IF(CC7="",NA(),CC7)</f>
        <v>736.52</v>
      </c>
      <c r="CD6" s="21">
        <f t="shared" si="9"/>
        <v>689.14</v>
      </c>
      <c r="CE6" s="21">
        <f t="shared" si="9"/>
        <v>892.59</v>
      </c>
      <c r="CF6" s="21">
        <f t="shared" si="9"/>
        <v>947.76</v>
      </c>
      <c r="CG6" s="21">
        <f t="shared" si="9"/>
        <v>256.82</v>
      </c>
      <c r="CH6" s="21">
        <f t="shared" si="9"/>
        <v>270.60000000000002</v>
      </c>
      <c r="CI6" s="21">
        <f t="shared" si="9"/>
        <v>289.60000000000002</v>
      </c>
      <c r="CJ6" s="21">
        <f t="shared" si="9"/>
        <v>228.64</v>
      </c>
      <c r="CK6" s="21">
        <f t="shared" si="9"/>
        <v>239.46</v>
      </c>
      <c r="CL6" s="20" t="str">
        <f>IF(CL7="","",IF(CL7="-","【-】","【"&amp;SUBSTITUTE(TEXT(CL7,"#,##0.00"),"-","△")&amp;"】"))</f>
        <v>【220.62】</v>
      </c>
      <c r="CM6" s="21">
        <f>IF(CM7="",NA(),CM7)</f>
        <v>43.02</v>
      </c>
      <c r="CN6" s="21">
        <f t="shared" ref="CN6:CV6" si="10">IF(CN7="",NA(),CN7)</f>
        <v>43.02</v>
      </c>
      <c r="CO6" s="21">
        <f t="shared" si="10"/>
        <v>39.15</v>
      </c>
      <c r="CP6" s="21">
        <f t="shared" si="10"/>
        <v>42.25</v>
      </c>
      <c r="CQ6" s="21">
        <f t="shared" si="10"/>
        <v>45.74</v>
      </c>
      <c r="CR6" s="21">
        <f t="shared" si="10"/>
        <v>37.46</v>
      </c>
      <c r="CS6" s="21">
        <f t="shared" si="10"/>
        <v>37.65</v>
      </c>
      <c r="CT6" s="21">
        <f t="shared" si="10"/>
        <v>36.71</v>
      </c>
      <c r="CU6" s="21">
        <f t="shared" si="10"/>
        <v>42.28</v>
      </c>
      <c r="CV6" s="21">
        <f t="shared" si="10"/>
        <v>41.06</v>
      </c>
      <c r="CW6" s="20" t="str">
        <f>IF(CW7="","",IF(CW7="-","【-】","【"&amp;SUBSTITUTE(TEXT(CW7,"#,##0.00"),"-","△")&amp;"】"))</f>
        <v>【42.22】</v>
      </c>
      <c r="CX6" s="21">
        <f>IF(CX7="",NA(),CX7)</f>
        <v>62.52</v>
      </c>
      <c r="CY6" s="21">
        <f t="shared" ref="CY6:DG6" si="11">IF(CY7="",NA(),CY7)</f>
        <v>63.07</v>
      </c>
      <c r="CZ6" s="21">
        <f t="shared" si="11"/>
        <v>68.209999999999994</v>
      </c>
      <c r="DA6" s="21">
        <f t="shared" si="11"/>
        <v>66.25</v>
      </c>
      <c r="DB6" s="21">
        <f t="shared" si="11"/>
        <v>64.849999999999994</v>
      </c>
      <c r="DC6" s="21">
        <f t="shared" si="11"/>
        <v>67.459999999999994</v>
      </c>
      <c r="DD6" s="21">
        <f t="shared" si="11"/>
        <v>67.37</v>
      </c>
      <c r="DE6" s="21">
        <f t="shared" si="11"/>
        <v>70.05</v>
      </c>
      <c r="DF6" s="21">
        <f t="shared" si="11"/>
        <v>84.34</v>
      </c>
      <c r="DG6" s="21">
        <f t="shared" si="11"/>
        <v>84.34</v>
      </c>
      <c r="DH6" s="20" t="str">
        <f>IF(DH7="","",IF(DH7="-","【-】","【"&amp;SUBSTITUTE(TEXT(DH7,"#,##0.00"),"-","△")&amp;"】"))</f>
        <v>【85.67】</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0.09</v>
      </c>
      <c r="EK6" s="21">
        <f t="shared" si="14"/>
        <v>0.06</v>
      </c>
      <c r="EL6" s="21">
        <f t="shared" si="14"/>
        <v>0.02</v>
      </c>
      <c r="EM6" s="21">
        <f t="shared" si="14"/>
        <v>0.1</v>
      </c>
      <c r="EN6" s="21">
        <f t="shared" si="14"/>
        <v>0.08</v>
      </c>
      <c r="EO6" s="20" t="str">
        <f>IF(EO7="","",IF(EO7="-","【-】","【"&amp;SUBSTITUTE(TEXT(EO7,"#,##0.00"),"-","△")&amp;"】"))</f>
        <v>【0.13】</v>
      </c>
    </row>
    <row r="7" spans="1:145" s="22" customFormat="1" x14ac:dyDescent="0.15">
      <c r="A7" s="14"/>
      <c r="B7" s="23">
        <v>2022</v>
      </c>
      <c r="C7" s="23">
        <v>16641</v>
      </c>
      <c r="D7" s="23">
        <v>47</v>
      </c>
      <c r="E7" s="23">
        <v>17</v>
      </c>
      <c r="F7" s="23">
        <v>4</v>
      </c>
      <c r="G7" s="23">
        <v>0</v>
      </c>
      <c r="H7" s="23" t="s">
        <v>98</v>
      </c>
      <c r="I7" s="23" t="s">
        <v>99</v>
      </c>
      <c r="J7" s="23" t="s">
        <v>100</v>
      </c>
      <c r="K7" s="23" t="s">
        <v>101</v>
      </c>
      <c r="L7" s="23" t="s">
        <v>102</v>
      </c>
      <c r="M7" s="23" t="s">
        <v>103</v>
      </c>
      <c r="N7" s="24" t="s">
        <v>104</v>
      </c>
      <c r="O7" s="24" t="s">
        <v>105</v>
      </c>
      <c r="P7" s="24">
        <v>6.75</v>
      </c>
      <c r="Q7" s="24">
        <v>76.42</v>
      </c>
      <c r="R7" s="24">
        <v>3190</v>
      </c>
      <c r="S7" s="24">
        <v>7179</v>
      </c>
      <c r="T7" s="24">
        <v>1099.3699999999999</v>
      </c>
      <c r="U7" s="24">
        <v>6.53</v>
      </c>
      <c r="V7" s="24">
        <v>478</v>
      </c>
      <c r="W7" s="24">
        <v>0.59</v>
      </c>
      <c r="X7" s="24">
        <v>810.17</v>
      </c>
      <c r="Y7" s="24">
        <v>43.08</v>
      </c>
      <c r="Z7" s="24">
        <v>42.17</v>
      </c>
      <c r="AA7" s="24">
        <v>55.71</v>
      </c>
      <c r="AB7" s="24">
        <v>54.2</v>
      </c>
      <c r="AC7" s="24">
        <v>54.93</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9298.6</v>
      </c>
      <c r="BG7" s="24">
        <v>8813.98</v>
      </c>
      <c r="BH7" s="24">
        <v>7706.88</v>
      </c>
      <c r="BI7" s="24">
        <v>7050.93</v>
      </c>
      <c r="BJ7" s="24">
        <v>6643.25</v>
      </c>
      <c r="BK7" s="24">
        <v>1269.1500000000001</v>
      </c>
      <c r="BL7" s="24">
        <v>1087.96</v>
      </c>
      <c r="BM7" s="24">
        <v>1209.45</v>
      </c>
      <c r="BN7" s="24">
        <v>1163.75</v>
      </c>
      <c r="BO7" s="24">
        <v>1195.47</v>
      </c>
      <c r="BP7" s="24">
        <v>1182.1099999999999</v>
      </c>
      <c r="BQ7" s="24">
        <v>21.89</v>
      </c>
      <c r="BR7" s="24">
        <v>25.26</v>
      </c>
      <c r="BS7" s="24">
        <v>26.94</v>
      </c>
      <c r="BT7" s="24">
        <v>21.19</v>
      </c>
      <c r="BU7" s="24">
        <v>20.25</v>
      </c>
      <c r="BV7" s="24">
        <v>63.97</v>
      </c>
      <c r="BW7" s="24">
        <v>59.67</v>
      </c>
      <c r="BX7" s="24">
        <v>55.93</v>
      </c>
      <c r="BY7" s="24">
        <v>72.599999999999994</v>
      </c>
      <c r="BZ7" s="24">
        <v>69.430000000000007</v>
      </c>
      <c r="CA7" s="24">
        <v>73.78</v>
      </c>
      <c r="CB7" s="24">
        <v>854.39</v>
      </c>
      <c r="CC7" s="24">
        <v>736.52</v>
      </c>
      <c r="CD7" s="24">
        <v>689.14</v>
      </c>
      <c r="CE7" s="24">
        <v>892.59</v>
      </c>
      <c r="CF7" s="24">
        <v>947.76</v>
      </c>
      <c r="CG7" s="24">
        <v>256.82</v>
      </c>
      <c r="CH7" s="24">
        <v>270.60000000000002</v>
      </c>
      <c r="CI7" s="24">
        <v>289.60000000000002</v>
      </c>
      <c r="CJ7" s="24">
        <v>228.64</v>
      </c>
      <c r="CK7" s="24">
        <v>239.46</v>
      </c>
      <c r="CL7" s="24">
        <v>220.62</v>
      </c>
      <c r="CM7" s="24">
        <v>43.02</v>
      </c>
      <c r="CN7" s="24">
        <v>43.02</v>
      </c>
      <c r="CO7" s="24">
        <v>39.15</v>
      </c>
      <c r="CP7" s="24">
        <v>42.25</v>
      </c>
      <c r="CQ7" s="24">
        <v>45.74</v>
      </c>
      <c r="CR7" s="24">
        <v>37.46</v>
      </c>
      <c r="CS7" s="24">
        <v>37.65</v>
      </c>
      <c r="CT7" s="24">
        <v>36.71</v>
      </c>
      <c r="CU7" s="24">
        <v>42.28</v>
      </c>
      <c r="CV7" s="24">
        <v>41.06</v>
      </c>
      <c r="CW7" s="24">
        <v>42.22</v>
      </c>
      <c r="CX7" s="24">
        <v>62.52</v>
      </c>
      <c r="CY7" s="24">
        <v>63.07</v>
      </c>
      <c r="CZ7" s="24">
        <v>68.209999999999994</v>
      </c>
      <c r="DA7" s="24">
        <v>66.25</v>
      </c>
      <c r="DB7" s="24">
        <v>64.849999999999994</v>
      </c>
      <c r="DC7" s="24">
        <v>67.459999999999994</v>
      </c>
      <c r="DD7" s="24">
        <v>67.37</v>
      </c>
      <c r="DE7" s="24">
        <v>70.05</v>
      </c>
      <c r="DF7" s="24">
        <v>84.34</v>
      </c>
      <c r="DG7" s="24">
        <v>84.34</v>
      </c>
      <c r="DH7" s="24">
        <v>85.67</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0.09</v>
      </c>
      <c r="EK7" s="24">
        <v>0.06</v>
      </c>
      <c r="EL7" s="24">
        <v>0.02</v>
      </c>
      <c r="EM7" s="24">
        <v>0.1</v>
      </c>
      <c r="EN7" s="24">
        <v>0.08</v>
      </c>
      <c r="EO7" s="24">
        <v>0.13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115</v>
      </c>
      <c r="F13" t="s">
        <v>114</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2024-01-25T12:28:03Z</cp:lastPrinted>
  <dcterms:created xsi:type="dcterms:W3CDTF">2023-12-12T02:49:09Z</dcterms:created>
  <dcterms:modified xsi:type="dcterms:W3CDTF">2024-01-25T12:28:05Z</dcterms:modified>
  <cp:category/>
</cp:coreProperties>
</file>