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bechafile\Users\Backup\204_260\02 管理係\31 各種調査\01 いろいろな調査\R07.01.27 経営比較分析表\"/>
    </mc:Choice>
  </mc:AlternateContent>
  <workbookProtection workbookAlgorithmName="SHA-512" workbookHashValue="EilS126e+lMYZTTTqTlda5qJ1Px5ot2OBzcz4s6CPpOr9xl4SWOZuZT6mdEoPFXrW6SDfaDrbz20IDB2M7yJ4A==" workbookSaltValue="SdMMiEnAcMhJs+tD7MC0q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AL8" i="4"/>
  <c r="AD8" i="4"/>
  <c r="I8" i="4"/>
  <c r="B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<sst xmlns="http://schemas.openxmlformats.org/spreadsheetml/2006/main" count="236" uniqueCount="118">
  <si>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</si>
  <si>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</si>
  <si>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</si>
  <si>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</si>
  <si>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</si>
  <si>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</si>
  <si>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</si>
  <si>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</si>
  <si>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</si>
  <si>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</si>
  <si>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</si>
  <si>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</si>
  <si>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</si>
  <si>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</si>
  <si>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</si>
  <si>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</si>
  <si>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</si>
  <si>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</si>
  <si>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</si>
  <si>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</si>
  <si>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</si>
  <si>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</si>
  <si>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</si>
  <si>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</si>
  <si>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</si>
  <si>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</si>
  <si>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</si>
  <si>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</si>
  <si>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</si>
  <si>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</si>
  <si>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</si>
  <si>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</si>
  <si>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</si>
  <si>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</si>
  <si>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</si>
  <si>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</si>
  <si>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</si>
  <si>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</si>
  <si>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</si>
  <si>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</si>
  <si>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</si>
  <si>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</si>
  <si>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</si>
  <si>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</si>
  <si>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</si>
  <si>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</si>
  <si>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</si>
  <si>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</si>
  <si>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</si>
  <si>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</si>
  <si>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</si>
  <si>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</si>
  <si>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</si>
  <si>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</si>
  <si>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</si>
  <si>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</si>
  <si>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</si>
  <si>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</si>
  <si>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</si>
  <si>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</si>
  <si>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</si>
  <si>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</si>
  <si>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</si>
  <si>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</si>
  <si>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</si>
  <si>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</si>
  <si>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</si>
  <si>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</si>
  <si>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</si>
  <si>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</si>
  <si>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</si>
  <si>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</si>
  <si>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</si>
  <si>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</si>
  <si>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</si>
  <si>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</si>
  <si>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</si>
  <si>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</si>
  <si>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</si>
  <si>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</si>
  <si>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</si>
  <si>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</si>
  <si>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</si>
  <si>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</si>
  <si>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</si>
  <si>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</si>
  <si>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</si>
  <si>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</si>
  <si>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</si>
  <si>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</si>
  <si>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</si>
  <si>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</si>
  <si>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</si>
  <si>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</si>
  <si>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</si>
  <si>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</si>
  <si>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</si>
  <si>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標茶町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</si>
  <si>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</si>
  <si>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</si>
  <si>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</si>
  <si>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</si>
  <si>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</si>
  <si>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</si>
  <si>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</si>
  <si>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</si>
  <si>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</si>
  <si>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</si>
  <si>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</si>
  <si>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</si>
  <si>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</si>
  <si>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</si>
  <si>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</si>
  <si>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</si>
  <si>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</si>
  <si>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③管渠改善率
　類似団体平均値をやや下回っているものの、管路調査を実施して更新の必要性を判断したうえで、計画的な管路更新事業を実施している。</t>
    <phoneticPr fontId="4"/>
  </si>
  <si>
    <t>①収益的収支比率
　企業債の償還が進み改善傾向にはあるものの、単年度収支が黒字であることを示す100％を下回っており、経営状況は厳しい。数年後には当初整備した施設の更新事業が本格化することから、経営基盤の強化が必要。
④企業債残高対事業規模比率
　当初整備に係る企業債償還が進み改善傾向を示しているものの、類似団体平均値及び全国平均値を上回っている状況であり、施設整備事業の適正化等を進める必要がある。
⑤経費回収率
　処理区内人口減少により使用料収入が減少傾向にあることから、類似団体平均値及び全国平均値を下回っている状況。
⑥汚水処理原価
　有収水量の減少等により、類似団体平均値及び全国平均値を上回っている状況。未接続世帯に対する水洗化普及推進を強化する必要がある。
⑦施設利用率
　処理量の変動に対応できるよう一定の安全率を確保したうえで、類似団体平均値及び全国平均値を上回る水準を維持している。
⑧水洗化率
　水洗化普及推進や処理区域内人口の減少により、類似団体平均値を上回っている。</t>
    <phoneticPr fontId="4"/>
  </si>
  <si>
    <t xml:space="preserve">　各種指標が示すように、慢性的な財源不足により一般会計からの繰入金に頼らざるを得ない経営状況にある。今後も滞納整理に向けた徴収努力を継続するとともに、直営での業務実施による外注費削減等で経費節減する必要がある。
　今後、人口減少に伴う需要減少の中で下水道施設を適切に維持管理するためには、計画的な投資と徹底した経費節減に努めたうえで、受益に応じた適正な使用料水準について検討する必要がある。
</t>
    <rPh sb="50" eb="5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</si>
</sst>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0.05</c:v>
                </c:pt>
                <c:pt idx="3" formatCode="#,##0.00;&quot;△&quot;#,##0.00;&quot;-&quot;">
                  <c:v>0.03</c:v>
                </c:pt>
                <c:pt idx="4" formatCode="#,##0.00;&quot;△&quot;#,##0.00;&quot;-&quot;">
                  <c:v>0.05</c:v>
                </c:pt>
              </c:numCache>
            </c:numRef>
          </c:val>
          <c:extLst>
            <c:ext xmlns:c16="http://schemas.microsoft.com/office/drawing/2014/chart" uri="{C3380CC4-5D6E-409C-BE32-E72D297353CC}">
              <c16:uniqueId val="{00000000-47E7-4CF0-9AA1-92EEFFF9A3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47E7-4CF0-9AA1-92EEFFF9A3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67.680000000000007</c:v>
                </c:pt>
                <c:pt idx="1">
                  <c:v>67.459999999999994</c:v>
                </c:pt>
                <c:pt idx="2">
                  <c:v>67.72</c:v>
                </c:pt>
                <c:pt idx="3">
                  <c:v>67.319999999999993</c:v>
                </c:pt>
                <c:pt idx="4">
                  <c:v>62.77</c:v>
                </c:pt>
              </c:numCache>
            </c:numRef>
          </c:val>
          <c:extLst>
            <c:ext xmlns:c16="http://schemas.microsoft.com/office/drawing/2014/chart" uri="{C3380CC4-5D6E-409C-BE32-E72D297353CC}">
              <c16:uniqueId val="{00000000-059D-4D37-81B4-D0188494DD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059D-4D37-81B4-D0188494DD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94.92</c:v>
                </c:pt>
                <c:pt idx="1">
                  <c:v>91.27</c:v>
                </c:pt>
                <c:pt idx="2">
                  <c:v>92.44</c:v>
                </c:pt>
                <c:pt idx="3">
                  <c:v>92.65</c:v>
                </c:pt>
                <c:pt idx="4">
                  <c:v>94.2</c:v>
                </c:pt>
              </c:numCache>
            </c:numRef>
          </c:val>
          <c:extLst>
            <c:ext xmlns:c16="http://schemas.microsoft.com/office/drawing/2014/chart" uri="{C3380CC4-5D6E-409C-BE32-E72D297353CC}">
              <c16:uniqueId val="{00000000-F9FF-48AC-943B-1D1696278D6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F9FF-48AC-943B-1D1696278D6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68.48</c:v>
                </c:pt>
                <c:pt idx="1">
                  <c:v>72.34</c:v>
                </c:pt>
                <c:pt idx="2">
                  <c:v>76.86</c:v>
                </c:pt>
                <c:pt idx="3">
                  <c:v>72.48</c:v>
                </c:pt>
                <c:pt idx="4">
                  <c:v>80.47</c:v>
                </c:pt>
              </c:numCache>
            </c:numRef>
          </c:val>
          <c:extLst>
            <c:ext xmlns:c16="http://schemas.microsoft.com/office/drawing/2014/chart" uri="{C3380CC4-5D6E-409C-BE32-E72D297353CC}">
              <c16:uniqueId val="{00000000-920D-4D21-945C-3D97C097F1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0D-4D21-945C-3D97C097F1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52-49F3-82F5-982E13F154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52-49F3-82F5-982E13F154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6B-417B-B50D-702B396FA7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6B-417B-B50D-702B396FA7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32-43A1-B558-9DC14B579D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32-43A1-B558-9DC14B579D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1-4594-ACD3-A05B3BCF040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1-4594-ACD3-A05B3BCF040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1977.07</c:v>
                </c:pt>
                <c:pt idx="1">
                  <c:v>1738.47</c:v>
                </c:pt>
                <c:pt idx="2">
                  <c:v>1547.9</c:v>
                </c:pt>
                <c:pt idx="3">
                  <c:v>1402.73</c:v>
                </c:pt>
                <c:pt idx="4">
                  <c:v>1253.3599999999999</c:v>
                </c:pt>
              </c:numCache>
            </c:numRef>
          </c:val>
          <c:extLst>
            <c:ext xmlns:c16="http://schemas.microsoft.com/office/drawing/2014/chart" uri="{C3380CC4-5D6E-409C-BE32-E72D297353CC}">
              <c16:uniqueId val="{00000000-B1BF-4649-B31F-59BFC7CB81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B1BF-4649-B31F-59BFC7CB81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61.16</c:v>
                </c:pt>
                <c:pt idx="1">
                  <c:v>60.01</c:v>
                </c:pt>
                <c:pt idx="2">
                  <c:v>61.15</c:v>
                </c:pt>
                <c:pt idx="3">
                  <c:v>55.64</c:v>
                </c:pt>
                <c:pt idx="4">
                  <c:v>58.06</c:v>
                </c:pt>
              </c:numCache>
            </c:numRef>
          </c:val>
          <c:extLst>
            <c:ext xmlns:c16="http://schemas.microsoft.com/office/drawing/2014/chart" uri="{C3380CC4-5D6E-409C-BE32-E72D297353CC}">
              <c16:uniqueId val="{00000000-36BC-4840-84C6-A1D4A28226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36BC-4840-84C6-A1D4A28226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288.88</c:v>
                </c:pt>
                <c:pt idx="1">
                  <c:v>301.25</c:v>
                </c:pt>
                <c:pt idx="2">
                  <c:v>297.08999999999997</c:v>
                </c:pt>
                <c:pt idx="3">
                  <c:v>325.83999999999997</c:v>
                </c:pt>
                <c:pt idx="4">
                  <c:v>309.32</c:v>
                </c:pt>
              </c:numCache>
            </c:numRef>
          </c:val>
          <c:extLst>
            <c:ext xmlns:c16="http://schemas.microsoft.com/office/drawing/2014/chart" uri="{C3380CC4-5D6E-409C-BE32-E72D297353CC}">
              <c16:uniqueId val="{00000000-6D92-432D-A5EE-B1712F4F12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6D92-432D-A5EE-B1712F4F12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F34" sqref="AF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標茶町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4">
        <f>データ!S6</f>
        <v>6999</v>
      </c>
      <c r="AM8" s="44"/>
      <c r="AN8" s="44"/>
      <c r="AO8" s="44"/>
      <c r="AP8" s="44"/>
      <c r="AQ8" s="44"/>
      <c r="AR8" s="44"/>
      <c r="AS8" s="44"/>
      <c r="AT8" s="45">
        <f>データ!T6</f>
        <v>1099.3699999999999</v>
      </c>
      <c r="AU8" s="45"/>
      <c r="AV8" s="45"/>
      <c r="AW8" s="45"/>
      <c r="AX8" s="45"/>
      <c r="AY8" s="45"/>
      <c r="AZ8" s="45"/>
      <c r="BA8" s="45"/>
      <c r="BB8" s="45">
        <f>データ!U6</f>
        <v>6.37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59.92</v>
      </c>
      <c r="Q10" s="45"/>
      <c r="R10" s="45"/>
      <c r="S10" s="45"/>
      <c r="T10" s="45"/>
      <c r="U10" s="45"/>
      <c r="V10" s="45"/>
      <c r="W10" s="45">
        <f>データ!Q6</f>
        <v>72.44</v>
      </c>
      <c r="X10" s="45"/>
      <c r="Y10" s="45"/>
      <c r="Z10" s="45"/>
      <c r="AA10" s="45"/>
      <c r="AB10" s="45"/>
      <c r="AC10" s="45"/>
      <c r="AD10" s="44">
        <f>データ!R6</f>
        <v>3190</v>
      </c>
      <c r="AE10" s="44"/>
      <c r="AF10" s="44"/>
      <c r="AG10" s="44"/>
      <c r="AH10" s="44"/>
      <c r="AI10" s="44"/>
      <c r="AJ10" s="44"/>
      <c r="AK10" s="2"/>
      <c r="AL10" s="44">
        <f>データ!V6</f>
        <v>4123</v>
      </c>
      <c r="AM10" s="44"/>
      <c r="AN10" s="44"/>
      <c r="AO10" s="44"/>
      <c r="AP10" s="44"/>
      <c r="AQ10" s="44"/>
      <c r="AR10" s="44"/>
      <c r="AS10" s="44"/>
      <c r="AT10" s="45">
        <f>データ!W6</f>
        <v>2.33</v>
      </c>
      <c r="AU10" s="45"/>
      <c r="AV10" s="45"/>
      <c r="AW10" s="45"/>
      <c r="AX10" s="45"/>
      <c r="AY10" s="45"/>
      <c r="AZ10" s="45"/>
      <c r="BA10" s="45"/>
      <c r="BB10" s="45">
        <f>データ!X6</f>
        <v>1769.53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ursKin9Vw0Oc/wBd7NRMsRD75CNqICoirycvbDluoElRES5OJSRnSUnyPKsQ3+lUzQvxZO6LMlop4zetUOs7GQ==" saltValue="xlGJG5nzJNNexHmpJeRR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16641</v>
      </c>
      <c r="D6" s="19">
        <f t="shared" si="3"/>
        <v>47</v>
      </c>
      <c r="E6" s="19">
        <f t="shared" si="3"/>
        <v>17</v>
      </c>
      <c r="F6" s="19">
        <f t="shared" si="3"/>
        <v>1</v>
      </c>
      <c r="G6" s="19">
        <f t="shared" si="3"/>
        <v>0</v>
      </c>
      <c r="H6" s="19" t="str">
        <f t="shared" si="3"/>
        <v>北海道　標茶町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59.92</v>
      </c>
      <c r="Q6" s="20">
        <f t="shared" si="3"/>
        <v>72.44</v>
      </c>
      <c r="R6" s="20">
        <f t="shared" si="3"/>
        <v>3190</v>
      </c>
      <c r="S6" s="20">
        <f t="shared" si="3"/>
        <v>6999</v>
      </c>
      <c r="T6" s="20">
        <f t="shared" si="3"/>
        <v>1099.3699999999999</v>
      </c>
      <c r="U6" s="20">
        <f t="shared" si="3"/>
        <v>6.37</v>
      </c>
      <c r="V6" s="20">
        <f t="shared" si="3"/>
        <v>4123</v>
      </c>
      <c r="W6" s="20">
        <f t="shared" si="3"/>
        <v>2.33</v>
      </c>
      <c r="X6" s="20">
        <f t="shared" si="3"/>
        <v>1769.53</v>
      </c>
      <c r="Y6" s="21">
        <f>IF(Y7="",NA(),Y7)</f>
        <v>68.48</v>
      </c>
      <c r="Z6" s="21">
        <f t="shared" ref="Z6:AH6" si="4">IF(Z7="",NA(),Z7)</f>
        <v>72.34</v>
      </c>
      <c r="AA6" s="21">
        <f t="shared" si="4"/>
        <v>76.86</v>
      </c>
      <c r="AB6" s="21">
        <f t="shared" si="4"/>
        <v>72.48</v>
      </c>
      <c r="AC6" s="21">
        <f t="shared" si="4"/>
        <v>80.47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1977.07</v>
      </c>
      <c r="BG6" s="21">
        <f t="shared" ref="BG6:BO6" si="7">IF(BG7="",NA(),BG7)</f>
        <v>1738.47</v>
      </c>
      <c r="BH6" s="21">
        <f t="shared" si="7"/>
        <v>1547.9</v>
      </c>
      <c r="BI6" s="21">
        <f t="shared" si="7"/>
        <v>1402.73</v>
      </c>
      <c r="BJ6" s="21">
        <f t="shared" si="7"/>
        <v>1253.3599999999999</v>
      </c>
      <c r="BK6" s="21">
        <f t="shared" si="7"/>
        <v>807.75</v>
      </c>
      <c r="BL6" s="21">
        <f t="shared" si="7"/>
        <v>812.92</v>
      </c>
      <c r="BM6" s="21">
        <f t="shared" si="7"/>
        <v>765.48</v>
      </c>
      <c r="BN6" s="21">
        <f t="shared" si="7"/>
        <v>742.08</v>
      </c>
      <c r="BO6" s="21">
        <f t="shared" si="7"/>
        <v>730.84</v>
      </c>
      <c r="BP6" s="20" t="str">
        <f>IF(BP7="","",IF(BP7="-","【-】","【"&amp;SUBSTITUTE(TEXT(BP7,"#,##0.00"),"-","△")&amp;"】"))</f>
        <v>【630.82】</v>
      </c>
      <c r="BQ6" s="21">
        <f>IF(BQ7="",NA(),BQ7)</f>
        <v>61.16</v>
      </c>
      <c r="BR6" s="21">
        <f t="shared" ref="BR6:BZ6" si="8">IF(BR7="",NA(),BR7)</f>
        <v>60.01</v>
      </c>
      <c r="BS6" s="21">
        <f t="shared" si="8"/>
        <v>61.15</v>
      </c>
      <c r="BT6" s="21">
        <f t="shared" si="8"/>
        <v>55.64</v>
      </c>
      <c r="BU6" s="21">
        <f t="shared" si="8"/>
        <v>58.06</v>
      </c>
      <c r="BV6" s="21">
        <f t="shared" si="8"/>
        <v>86.94</v>
      </c>
      <c r="BW6" s="21">
        <f t="shared" si="8"/>
        <v>85.4</v>
      </c>
      <c r="BX6" s="21">
        <f t="shared" si="8"/>
        <v>87.8</v>
      </c>
      <c r="BY6" s="21">
        <f t="shared" si="8"/>
        <v>86.51</v>
      </c>
      <c r="BZ6" s="21">
        <f t="shared" si="8"/>
        <v>89.17</v>
      </c>
      <c r="CA6" s="20" t="str">
        <f>IF(CA7="","",IF(CA7="-","【-】","【"&amp;SUBSTITUTE(TEXT(CA7,"#,##0.00"),"-","△")&amp;"】"))</f>
        <v>【97.81】</v>
      </c>
      <c r="CB6" s="21">
        <f>IF(CB7="",NA(),CB7)</f>
        <v>288.88</v>
      </c>
      <c r="CC6" s="21">
        <f t="shared" ref="CC6:CK6" si="9">IF(CC7="",NA(),CC7)</f>
        <v>301.25</v>
      </c>
      <c r="CD6" s="21">
        <f t="shared" si="9"/>
        <v>297.08999999999997</v>
      </c>
      <c r="CE6" s="21">
        <f t="shared" si="9"/>
        <v>325.83999999999997</v>
      </c>
      <c r="CF6" s="21">
        <f t="shared" si="9"/>
        <v>309.32</v>
      </c>
      <c r="CG6" s="21">
        <f t="shared" si="9"/>
        <v>179.63</v>
      </c>
      <c r="CH6" s="21">
        <f t="shared" si="9"/>
        <v>188.57</v>
      </c>
      <c r="CI6" s="21">
        <f t="shared" si="9"/>
        <v>187.69</v>
      </c>
      <c r="CJ6" s="21">
        <f t="shared" si="9"/>
        <v>188.24</v>
      </c>
      <c r="CK6" s="21">
        <f t="shared" si="9"/>
        <v>184.85</v>
      </c>
      <c r="CL6" s="20" t="str">
        <f>IF(CL7="","",IF(CL7="-","【-】","【"&amp;SUBSTITUTE(TEXT(CL7,"#,##0.00"),"-","△")&amp;"】"))</f>
        <v>【138.75】</v>
      </c>
      <c r="CM6" s="21">
        <f>IF(CM7="",NA(),CM7)</f>
        <v>67.680000000000007</v>
      </c>
      <c r="CN6" s="21">
        <f t="shared" ref="CN6:CV6" si="10">IF(CN7="",NA(),CN7)</f>
        <v>67.459999999999994</v>
      </c>
      <c r="CO6" s="21">
        <f t="shared" si="10"/>
        <v>67.72</v>
      </c>
      <c r="CP6" s="21">
        <f t="shared" si="10"/>
        <v>67.319999999999993</v>
      </c>
      <c r="CQ6" s="21">
        <f t="shared" si="10"/>
        <v>62.77</v>
      </c>
      <c r="CR6" s="21">
        <f t="shared" si="10"/>
        <v>55.55</v>
      </c>
      <c r="CS6" s="21">
        <f t="shared" si="10"/>
        <v>55.84</v>
      </c>
      <c r="CT6" s="21">
        <f t="shared" si="10"/>
        <v>55.78</v>
      </c>
      <c r="CU6" s="21">
        <f t="shared" si="10"/>
        <v>54.86</v>
      </c>
      <c r="CV6" s="21">
        <f t="shared" si="10"/>
        <v>55.04</v>
      </c>
      <c r="CW6" s="20" t="str">
        <f>IF(CW7="","",IF(CW7="-","【-】","【"&amp;SUBSTITUTE(TEXT(CW7,"#,##0.00"),"-","△")&amp;"】"))</f>
        <v>【58.94】</v>
      </c>
      <c r="CX6" s="21">
        <f>IF(CX7="",NA(),CX7)</f>
        <v>94.92</v>
      </c>
      <c r="CY6" s="21">
        <f t="shared" ref="CY6:DG6" si="11">IF(CY7="",NA(),CY7)</f>
        <v>91.27</v>
      </c>
      <c r="CZ6" s="21">
        <f t="shared" si="11"/>
        <v>92.44</v>
      </c>
      <c r="DA6" s="21">
        <f t="shared" si="11"/>
        <v>92.65</v>
      </c>
      <c r="DB6" s="21">
        <f t="shared" si="11"/>
        <v>94.2</v>
      </c>
      <c r="DC6" s="21">
        <f t="shared" si="11"/>
        <v>91.64</v>
      </c>
      <c r="DD6" s="21">
        <f t="shared" si="11"/>
        <v>92.34</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0.05</v>
      </c>
      <c r="EH6" s="21">
        <f t="shared" si="14"/>
        <v>0.03</v>
      </c>
      <c r="EI6" s="21">
        <f t="shared" si="14"/>
        <v>0.05</v>
      </c>
      <c r="EJ6" s="21">
        <f t="shared" si="14"/>
        <v>0.1</v>
      </c>
      <c r="EK6" s="21">
        <f t="shared" si="14"/>
        <v>0.09</v>
      </c>
      <c r="EL6" s="21">
        <f t="shared" si="14"/>
        <v>0.1</v>
      </c>
      <c r="EM6" s="21">
        <f t="shared" si="14"/>
        <v>7.0000000000000007E-2</v>
      </c>
      <c r="EN6" s="21">
        <f t="shared" si="14"/>
        <v>0.06</v>
      </c>
      <c r="EO6" s="20" t="str">
        <f>IF(EO7="","",IF(EO7="-","【-】","【"&amp;SUBSTITUTE(TEXT(EO7,"#,##0.00"),"-","△")&amp;"】"))</f>
        <v>【0.22】</v>
      </c>
    </row>
    <row r="7" spans="1:145" s="22" customFormat="1" x14ac:dyDescent="0.15">
      <c r="A7" s="14"/>
      <c r="B7" s="23">
        <v>2023</v>
      </c>
      <c r="C7" s="23">
        <v>16641</v>
      </c>
      <c r="D7" s="23">
        <v>47</v>
      </c>
      <c r="E7" s="23">
        <v>17</v>
      </c>
      <c r="F7" s="23">
        <v>1</v>
      </c>
      <c r="G7" s="23">
        <v>0</v>
      </c>
      <c r="H7" s="23" t="s">
        <v>97</v>
      </c>
      <c r="I7" s="23" t="s">
        <v>98</v>
      </c>
      <c r="J7" s="23" t="s">
        <v>99</v>
      </c>
      <c r="K7" s="23" t="s">
        <v>100</v>
      </c>
      <c r="L7" s="23" t="s">
        <v>101</v>
      </c>
      <c r="M7" s="23" t="s">
        <v>102</v>
      </c>
      <c r="N7" s="24" t="s">
        <v>103</v>
      </c>
      <c r="O7" s="24" t="s">
        <v>104</v>
      </c>
      <c r="P7" s="24">
        <v>59.92</v>
      </c>
      <c r="Q7" s="24">
        <v>72.44</v>
      </c>
      <c r="R7" s="24">
        <v>3190</v>
      </c>
      <c r="S7" s="24">
        <v>6999</v>
      </c>
      <c r="T7" s="24">
        <v>1099.3699999999999</v>
      </c>
      <c r="U7" s="24">
        <v>6.37</v>
      </c>
      <c r="V7" s="24">
        <v>4123</v>
      </c>
      <c r="W7" s="24">
        <v>2.33</v>
      </c>
      <c r="X7" s="24">
        <v>1769.53</v>
      </c>
      <c r="Y7" s="24">
        <v>68.48</v>
      </c>
      <c r="Z7" s="24">
        <v>72.34</v>
      </c>
      <c r="AA7" s="24">
        <v>76.86</v>
      </c>
      <c r="AB7" s="24">
        <v>72.48</v>
      </c>
      <c r="AC7" s="24">
        <v>80.47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1977.07</v>
      </c>
      <c r="BG7" s="24">
        <v>1738.47</v>
      </c>
      <c r="BH7" s="24">
        <v>1547.9</v>
      </c>
      <c r="BI7" s="24">
        <v>1402.73</v>
      </c>
      <c r="BJ7" s="24">
        <v>1253.3599999999999</v>
      </c>
      <c r="BK7" s="24">
        <v>807.75</v>
      </c>
      <c r="BL7" s="24">
        <v>812.92</v>
      </c>
      <c r="BM7" s="24">
        <v>765.48</v>
      </c>
      <c r="BN7" s="24">
        <v>742.08</v>
      </c>
      <c r="BO7" s="24">
        <v>730.84</v>
      </c>
      <c r="BP7" s="24">
        <v>630.82000000000005</v>
      </c>
      <c r="BQ7" s="24">
        <v>61.16</v>
      </c>
      <c r="BR7" s="24">
        <v>60.01</v>
      </c>
      <c r="BS7" s="24">
        <v>61.15</v>
      </c>
      <c r="BT7" s="24">
        <v>55.64</v>
      </c>
      <c r="BU7" s="24">
        <v>58.06</v>
      </c>
      <c r="BV7" s="24">
        <v>86.94</v>
      </c>
      <c r="BW7" s="24">
        <v>85.4</v>
      </c>
      <c r="BX7" s="24">
        <v>87.8</v>
      </c>
      <c r="BY7" s="24">
        <v>86.51</v>
      </c>
      <c r="BZ7" s="24">
        <v>89.17</v>
      </c>
      <c r="CA7" s="24">
        <v>97.81</v>
      </c>
      <c r="CB7" s="24">
        <v>288.88</v>
      </c>
      <c r="CC7" s="24">
        <v>301.25</v>
      </c>
      <c r="CD7" s="24">
        <v>297.08999999999997</v>
      </c>
      <c r="CE7" s="24">
        <v>325.83999999999997</v>
      </c>
      <c r="CF7" s="24">
        <v>309.32</v>
      </c>
      <c r="CG7" s="24">
        <v>179.63</v>
      </c>
      <c r="CH7" s="24">
        <v>188.57</v>
      </c>
      <c r="CI7" s="24">
        <v>187.69</v>
      </c>
      <c r="CJ7" s="24">
        <v>188.24</v>
      </c>
      <c r="CK7" s="24">
        <v>184.85</v>
      </c>
      <c r="CL7" s="24">
        <v>138.75</v>
      </c>
      <c r="CM7" s="24">
        <v>67.680000000000007</v>
      </c>
      <c r="CN7" s="24">
        <v>67.459999999999994</v>
      </c>
      <c r="CO7" s="24">
        <v>67.72</v>
      </c>
      <c r="CP7" s="24">
        <v>67.319999999999993</v>
      </c>
      <c r="CQ7" s="24">
        <v>62.77</v>
      </c>
      <c r="CR7" s="24">
        <v>55.55</v>
      </c>
      <c r="CS7" s="24">
        <v>55.84</v>
      </c>
      <c r="CT7" s="24">
        <v>55.78</v>
      </c>
      <c r="CU7" s="24">
        <v>54.86</v>
      </c>
      <c r="CV7" s="24">
        <v>55.04</v>
      </c>
      <c r="CW7" s="24">
        <v>58.94</v>
      </c>
      <c r="CX7" s="24">
        <v>94.92</v>
      </c>
      <c r="CY7" s="24">
        <v>91.27</v>
      </c>
      <c r="CZ7" s="24">
        <v>92.44</v>
      </c>
      <c r="DA7" s="24">
        <v>92.65</v>
      </c>
      <c r="DB7" s="24">
        <v>94.2</v>
      </c>
      <c r="DC7" s="24">
        <v>91.64</v>
      </c>
      <c r="DD7" s="24">
        <v>92.34</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0.05</v>
      </c>
      <c r="EH7" s="24">
        <v>0.03</v>
      </c>
      <c r="EI7" s="24">
        <v>0.05</v>
      </c>
      <c r="EJ7" s="24">
        <v>0.1</v>
      </c>
      <c r="EK7" s="24">
        <v>0.09</v>
      </c>
      <c r="EL7" s="24">
        <v>0.1</v>
      </c>
      <c r="EM7" s="24">
        <v>7.0000000000000007E-2</v>
      </c>
      <c r="EN7" s="24">
        <v>0.06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2025-01-28T08:56:33Z</cp:lastPrinted>
  <dcterms:created xsi:type="dcterms:W3CDTF">2025-01-24T07:27:27Z</dcterms:created>
  <dcterms:modified xsi:type="dcterms:W3CDTF">2025-01-28T11:16:20Z</dcterms:modified>
  <cp:category/>
</cp:coreProperties>
</file>