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kita\Desktop\"/>
    </mc:Choice>
  </mc:AlternateContent>
  <bookViews>
    <workbookView xWindow="0" yWindow="0" windowWidth="21825" windowHeight="9690" tabRatio="497"/>
  </bookViews>
  <sheets>
    <sheet name="交付金額算定表" sheetId="6" r:id="rId1"/>
  </sheets>
  <definedNames>
    <definedName name="_xlnm._FilterDatabase" localSheetId="0" hidden="1">交付金額算定表!$A$1:$P$49</definedName>
    <definedName name="_xlnm.Print_Area" localSheetId="0">交付金額算定表!$A$1:$P$62</definedName>
  </definedNames>
  <calcPr calcId="162913"/>
  <fileRecoveryPr repairLoad="1"/>
</workbook>
</file>

<file path=xl/calcChain.xml><?xml version="1.0" encoding="utf-8"?>
<calcChain xmlns="http://schemas.openxmlformats.org/spreadsheetml/2006/main">
  <c r="L56" i="6" l="1"/>
  <c r="O57" i="6"/>
  <c r="L52" i="6"/>
  <c r="O53" i="6"/>
  <c r="G23" i="6"/>
  <c r="G6" i="6"/>
  <c r="G12" i="6"/>
  <c r="M9" i="6"/>
  <c r="N9" i="6"/>
  <c r="G9" i="6"/>
  <c r="L28" i="6"/>
  <c r="L27" i="6"/>
  <c r="L29" i="6"/>
  <c r="M8" i="6"/>
  <c r="G8" i="6"/>
  <c r="N8" i="6"/>
  <c r="L42" i="6"/>
  <c r="L35" i="6"/>
  <c r="L37" i="6"/>
  <c r="O38" i="6"/>
  <c r="L43" i="6"/>
  <c r="L44" i="6"/>
  <c r="O45" i="6"/>
  <c r="M11" i="6"/>
  <c r="G7" i="6"/>
  <c r="M7" i="6"/>
  <c r="N7" i="6"/>
  <c r="M6" i="6"/>
  <c r="M10" i="6"/>
  <c r="L36" i="6"/>
  <c r="L48" i="6"/>
  <c r="O49" i="6"/>
  <c r="M12" i="6"/>
  <c r="N10" i="6"/>
  <c r="N6" i="6"/>
  <c r="N12" i="6"/>
  <c r="O30" i="6"/>
  <c r="O31" i="6"/>
  <c r="O60" i="6"/>
  <c r="O62" i="6"/>
</calcChain>
</file>

<file path=xl/comments1.xml><?xml version="1.0" encoding="utf-8"?>
<comments xmlns="http://schemas.openxmlformats.org/spreadsheetml/2006/main">
  <authors>
    <author>Administrator</author>
    <author>goshima</author>
  </authors>
  <commentList>
    <comment ref="J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１泊１食2千円・２食1千円・３食なし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１泊１食2千円・２食1千円・３食なし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5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goshima:</t>
        </r>
        <r>
          <rPr>
            <sz val="9"/>
            <color indexed="81"/>
            <rFont val="MS P ゴシック"/>
            <family val="3"/>
            <charset val="128"/>
          </rPr>
          <t xml:space="preserve">
補助率：全額
上　限：個人10,000円
　　　　団体100,000円</t>
        </r>
      </text>
    </comment>
  </commentList>
</comments>
</file>

<file path=xl/sharedStrings.xml><?xml version="1.0" encoding="utf-8"?>
<sst xmlns="http://schemas.openxmlformats.org/spreadsheetml/2006/main" count="153" uniqueCount="75">
  <si>
    <t>円（B)</t>
    <rPh sb="0" eb="1">
      <t>エン</t>
    </rPh>
    <phoneticPr fontId="2"/>
  </si>
  <si>
    <t>円（C)</t>
    <rPh sb="0" eb="1">
      <t>エン</t>
    </rPh>
    <phoneticPr fontId="2"/>
  </si>
  <si>
    <t>円</t>
    <rPh sb="0" eb="1">
      <t>エン</t>
    </rPh>
    <phoneticPr fontId="2"/>
  </si>
  <si>
    <t>台</t>
    <rPh sb="0" eb="1">
      <t>ダイ</t>
    </rPh>
    <phoneticPr fontId="2"/>
  </si>
  <si>
    <t>小計</t>
    <rPh sb="0" eb="2">
      <t>ショウケイ</t>
    </rPh>
    <phoneticPr fontId="2"/>
  </si>
  <si>
    <t>交付金額（千円未満切捨て）</t>
    <rPh sb="0" eb="3">
      <t>コウフキン</t>
    </rPh>
    <rPh sb="3" eb="4">
      <t>ガク</t>
    </rPh>
    <rPh sb="5" eb="6">
      <t>セン</t>
    </rPh>
    <rPh sb="6" eb="9">
      <t>エンミマン</t>
    </rPh>
    <rPh sb="9" eb="11">
      <t>キリス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</si>
  <si>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</si>
  <si>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</si>
  <si>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内訳</t>
    <rPh sb="0" eb="2">
      <t>ウチワケ</t>
    </rPh>
    <phoneticPr fontId="2"/>
  </si>
  <si>
    <t>合計</t>
    <rPh sb="0" eb="2">
      <t>ゴウケイ</t>
    </rPh>
    <phoneticPr fontId="2"/>
  </si>
  <si>
    <t>１．交通費</t>
    <rPh sb="2" eb="5">
      <t>コウツウヒ</t>
    </rPh>
    <phoneticPr fontId="2"/>
  </si>
  <si>
    <t>円（A）</t>
    <rPh sb="0" eb="1">
      <t>エン</t>
    </rPh>
    <phoneticPr fontId="2"/>
  </si>
  <si>
    <t>区分</t>
    <rPh sb="0" eb="2">
      <t>クブン</t>
    </rPh>
    <phoneticPr fontId="2"/>
  </si>
  <si>
    <t>備　　　　考</t>
    <rPh sb="0" eb="6">
      <t>ビコウ</t>
    </rPh>
    <phoneticPr fontId="2"/>
  </si>
  <si>
    <t>市内交通費</t>
    <rPh sb="0" eb="2">
      <t>シナイ</t>
    </rPh>
    <rPh sb="2" eb="5">
      <t>コウツウヒ</t>
    </rPh>
    <phoneticPr fontId="2"/>
  </si>
  <si>
    <t>２．宿泊費</t>
    <rPh sb="2" eb="5">
      <t>シュクハクヒ</t>
    </rPh>
    <phoneticPr fontId="2"/>
  </si>
  <si>
    <t>×</t>
    <phoneticPr fontId="2"/>
  </si>
  <si>
    <t>人</t>
    <rPh sb="0" eb="1">
      <t>ニン</t>
    </rPh>
    <phoneticPr fontId="2"/>
  </si>
  <si>
    <t>算定人数</t>
    <rPh sb="0" eb="2">
      <t>サンテイ</t>
    </rPh>
    <rPh sb="2" eb="4">
      <t>ニンズウ</t>
    </rPh>
    <phoneticPr fontId="2"/>
  </si>
  <si>
    <t>単価</t>
    <rPh sb="0" eb="2">
      <t>タンカ</t>
    </rPh>
    <phoneticPr fontId="2"/>
  </si>
  <si>
    <t>×</t>
    <phoneticPr fontId="2"/>
  </si>
  <si>
    <t>×</t>
    <phoneticPr fontId="2"/>
  </si>
  <si>
    <t>×</t>
    <phoneticPr fontId="2"/>
  </si>
  <si>
    <t>×</t>
    <phoneticPr fontId="2"/>
  </si>
  <si>
    <t>～</t>
    <phoneticPr fontId="2"/>
  </si>
  <si>
    <t>km</t>
    <phoneticPr fontId="2"/>
  </si>
  <si>
    <t>泊</t>
    <rPh sb="0" eb="1">
      <t>ハク</t>
    </rPh>
    <phoneticPr fontId="2"/>
  </si>
  <si>
    <t>日</t>
    <rPh sb="0" eb="1">
      <t>ニチ</t>
    </rPh>
    <phoneticPr fontId="2"/>
  </si>
  <si>
    <t>算定日数</t>
    <rPh sb="0" eb="2">
      <t>サンテイ</t>
    </rPh>
    <rPh sb="2" eb="4">
      <t>ニッスウ</t>
    </rPh>
    <phoneticPr fontId="2"/>
  </si>
  <si>
    <t>算定泊数</t>
    <rPh sb="0" eb="2">
      <t>サンテイ</t>
    </rPh>
    <rPh sb="2" eb="3">
      <t>ハク</t>
    </rPh>
    <rPh sb="3" eb="4">
      <t>スウ</t>
    </rPh>
    <phoneticPr fontId="2"/>
  </si>
  <si>
    <t>（交付金額）</t>
    <rPh sb="1" eb="3">
      <t>コウフ</t>
    </rPh>
    <rPh sb="3" eb="5">
      <t>キンガク</t>
    </rPh>
    <phoneticPr fontId="2"/>
  </si>
  <si>
    <t>中学生以上</t>
    <rPh sb="0" eb="3">
      <t>チュウガクセイ</t>
    </rPh>
    <rPh sb="3" eb="5">
      <t>イジョウ</t>
    </rPh>
    <phoneticPr fontId="2"/>
  </si>
  <si>
    <t>小学生まで</t>
    <rPh sb="0" eb="3">
      <t>ショウガクセイ</t>
    </rPh>
    <phoneticPr fontId="2"/>
  </si>
  <si>
    <t>円（D)</t>
    <rPh sb="0" eb="1">
      <t>エン</t>
    </rPh>
    <phoneticPr fontId="2"/>
  </si>
  <si>
    <t>４．特定地域開催等</t>
    <rPh sb="2" eb="4">
      <t>トクテイ</t>
    </rPh>
    <rPh sb="4" eb="6">
      <t>チイキ</t>
    </rPh>
    <rPh sb="6" eb="8">
      <t>カイサイ</t>
    </rPh>
    <rPh sb="8" eb="9">
      <t>トウ</t>
    </rPh>
    <phoneticPr fontId="2"/>
  </si>
  <si>
    <t>～</t>
    <phoneticPr fontId="2"/>
  </si>
  <si>
    <t>１泊２食</t>
    <rPh sb="1" eb="2">
      <t>ハク</t>
    </rPh>
    <rPh sb="3" eb="4">
      <t>ショク</t>
    </rPh>
    <phoneticPr fontId="2"/>
  </si>
  <si>
    <t>１泊朝食</t>
    <rPh sb="1" eb="2">
      <t>ハク</t>
    </rPh>
    <rPh sb="2" eb="4">
      <t>チョウショク</t>
    </rPh>
    <phoneticPr fontId="2"/>
  </si>
  <si>
    <t>　</t>
    <phoneticPr fontId="2"/>
  </si>
  <si>
    <t>飛行機</t>
    <rPh sb="0" eb="3">
      <t>ヒコウキ</t>
    </rPh>
    <phoneticPr fontId="2"/>
  </si>
  <si>
    <t>バス</t>
    <phoneticPr fontId="2"/>
  </si>
  <si>
    <t>モノレール</t>
    <phoneticPr fontId="2"/>
  </si>
  <si>
    <t>選手団バス</t>
    <rPh sb="0" eb="3">
      <t>センシュダン</t>
    </rPh>
    <phoneticPr fontId="2"/>
  </si>
  <si>
    <t>小人料金</t>
    <rPh sb="0" eb="2">
      <t>コビト</t>
    </rPh>
    <rPh sb="2" eb="4">
      <t>リョウキン</t>
    </rPh>
    <phoneticPr fontId="2"/>
  </si>
  <si>
    <t>大人料金(中学生以上)</t>
    <rPh sb="0" eb="2">
      <t>オトナ</t>
    </rPh>
    <rPh sb="2" eb="4">
      <t>リョウキン</t>
    </rPh>
    <rPh sb="5" eb="8">
      <t>チュウガクセイ</t>
    </rPh>
    <rPh sb="8" eb="10">
      <t>イジョウ</t>
    </rPh>
    <phoneticPr fontId="2"/>
  </si>
  <si>
    <t>↓料金区分を選択↓</t>
    <rPh sb="1" eb="3">
      <t>リョウキン</t>
    </rPh>
    <rPh sb="3" eb="5">
      <t>クブン</t>
    </rPh>
    <rPh sb="6" eb="8">
      <t>センタク</t>
    </rPh>
    <phoneticPr fontId="2"/>
  </si>
  <si>
    <t>↓運賃を選択↓</t>
    <rPh sb="1" eb="3">
      <t>ウンチン</t>
    </rPh>
    <rPh sb="4" eb="6">
      <t>センタク</t>
    </rPh>
    <phoneticPr fontId="2"/>
  </si>
  <si>
    <t>新幹線</t>
    <rPh sb="0" eb="3">
      <t>シンカンセン</t>
    </rPh>
    <phoneticPr fontId="2"/>
  </si>
  <si>
    <t>台数</t>
    <rPh sb="0" eb="2">
      <t>ダイスウ</t>
    </rPh>
    <phoneticPr fontId="2"/>
  </si>
  <si>
    <t>距離（片道）</t>
    <rPh sb="0" eb="2">
      <t>キョリ</t>
    </rPh>
    <rPh sb="3" eb="5">
      <t>カタミチ</t>
    </rPh>
    <phoneticPr fontId="2"/>
  </si>
  <si>
    <t>（往復）</t>
    <rPh sb="1" eb="3">
      <t>オウフク</t>
    </rPh>
    <phoneticPr fontId="2"/>
  </si>
  <si>
    <t>ＪＲ</t>
    <phoneticPr fontId="2"/>
  </si>
  <si>
    <t>ＪＲ親子キップ</t>
    <rPh sb="2" eb="4">
      <t>オヤコ</t>
    </rPh>
    <phoneticPr fontId="2"/>
  </si>
  <si>
    <t>５．参加負担金</t>
    <rPh sb="2" eb="4">
      <t>サンカ</t>
    </rPh>
    <rPh sb="4" eb="7">
      <t>フタンキン</t>
    </rPh>
    <phoneticPr fontId="2"/>
  </si>
  <si>
    <t>６．ＰＲ活動費</t>
    <rPh sb="4" eb="6">
      <t>カツドウ</t>
    </rPh>
    <rPh sb="6" eb="7">
      <t>ヒ</t>
    </rPh>
    <phoneticPr fontId="2"/>
  </si>
  <si>
    <t>交通費</t>
    <rPh sb="0" eb="3">
      <t>コウツウヒ</t>
    </rPh>
    <phoneticPr fontId="2"/>
  </si>
  <si>
    <t>　交通費×1/2＝</t>
    <rPh sb="1" eb="4">
      <t>コウツウヒ</t>
    </rPh>
    <phoneticPr fontId="2"/>
  </si>
  <si>
    <t>宿泊費×1/2＝</t>
    <rPh sb="0" eb="3">
      <t>シュクハクヒ</t>
    </rPh>
    <phoneticPr fontId="2"/>
  </si>
  <si>
    <t>食糧費×1/2＝</t>
    <rPh sb="0" eb="3">
      <t>ショクリョウヒ</t>
    </rPh>
    <phoneticPr fontId="2"/>
  </si>
  <si>
    <t>３．食糧費</t>
    <rPh sb="2" eb="5">
      <t>ショクリョウヒ</t>
    </rPh>
    <phoneticPr fontId="2"/>
  </si>
  <si>
    <t>特定地域開催等一律支給</t>
    <rPh sb="0" eb="2">
      <t>トクテイ</t>
    </rPh>
    <rPh sb="2" eb="4">
      <t>チイキ</t>
    </rPh>
    <rPh sb="4" eb="6">
      <t>カイサイ</t>
    </rPh>
    <rPh sb="6" eb="7">
      <t>トウ</t>
    </rPh>
    <rPh sb="7" eb="9">
      <t>イチリツ</t>
    </rPh>
    <rPh sb="9" eb="11">
      <t>シキュウ</t>
    </rPh>
    <phoneticPr fontId="2"/>
  </si>
  <si>
    <t>参加負担金×1/2＝</t>
    <rPh sb="0" eb="2">
      <t>サンカ</t>
    </rPh>
    <rPh sb="2" eb="5">
      <t>フタンキン</t>
    </rPh>
    <phoneticPr fontId="2"/>
  </si>
  <si>
    <t>ＰＲ活動費</t>
    <rPh sb="2" eb="4">
      <t>カツドウ</t>
    </rPh>
    <rPh sb="4" eb="5">
      <t>ヒ</t>
    </rPh>
    <phoneticPr fontId="2"/>
  </si>
  <si>
    <t>円（Ｅ)</t>
    <rPh sb="0" eb="1">
      <t>エン</t>
    </rPh>
    <phoneticPr fontId="2"/>
  </si>
  <si>
    <t>円（Ｆ)</t>
    <rPh sb="0" eb="1">
      <t>エン</t>
    </rPh>
    <phoneticPr fontId="2"/>
  </si>
  <si>
    <t>（Ａ）+（Ｂ）+（Ｃ）+（Ｄ）＋（Ｅ）＋（Ｆ） =</t>
    <phoneticPr fontId="2"/>
  </si>
  <si>
    <t>１－１（電車賃・バス賃・航空運賃等）</t>
    <rPh sb="4" eb="6">
      <t>デンシャ</t>
    </rPh>
    <rPh sb="6" eb="7">
      <t>チン</t>
    </rPh>
    <rPh sb="10" eb="11">
      <t>チン</t>
    </rPh>
    <rPh sb="12" eb="14">
      <t>コウクウ</t>
    </rPh>
    <rPh sb="14" eb="16">
      <t>ウンチン</t>
    </rPh>
    <rPh sb="16" eb="17">
      <t>ナド</t>
    </rPh>
    <phoneticPr fontId="2"/>
  </si>
  <si>
    <t>１－２（車両借上げ料）</t>
    <rPh sb="4" eb="6">
      <t>シャリョウ</t>
    </rPh>
    <rPh sb="6" eb="8">
      <t>カリア</t>
    </rPh>
    <rPh sb="9" eb="10">
      <t>リョウ</t>
    </rPh>
    <phoneticPr fontId="2"/>
  </si>
  <si>
    <t>１－３（高速道路）</t>
    <rPh sb="4" eb="6">
      <t>コウソク</t>
    </rPh>
    <rPh sb="6" eb="8">
      <t>ドウロ</t>
    </rPh>
    <phoneticPr fontId="2"/>
  </si>
  <si>
    <t>１－４（私用車燃料費）</t>
    <rPh sb="4" eb="7">
      <t>シヨウシャ</t>
    </rPh>
    <rPh sb="7" eb="9">
      <t>ネンリョウ</t>
    </rPh>
    <rPh sb="9" eb="10">
      <t>ヒ</t>
    </rPh>
    <phoneticPr fontId="2"/>
  </si>
  <si>
    <t>普通車　ETC</t>
    <rPh sb="0" eb="2">
      <t>フツウシャ</t>
    </rPh>
    <phoneticPr fontId="2"/>
  </si>
  <si>
    <t>普通車　ETC　休日割</t>
    <rPh sb="0" eb="2">
      <t>フツウシャ</t>
    </rPh>
    <rPh sb="8" eb="10">
      <t>キュウジツ</t>
    </rPh>
    <rPh sb="10" eb="11">
      <t>ワリ</t>
    </rPh>
    <phoneticPr fontId="2"/>
  </si>
  <si>
    <t>選手分</t>
    <rPh sb="0" eb="2">
      <t>センシュ</t>
    </rPh>
    <rPh sb="2" eb="3">
      <t>ブン</t>
    </rPh>
    <phoneticPr fontId="2"/>
  </si>
  <si>
    <t>引率分</t>
    <rPh sb="0" eb="2">
      <t>インソツ</t>
    </rPh>
    <rPh sb="2" eb="3">
      <t>ブン</t>
    </rPh>
    <phoneticPr fontId="2"/>
  </si>
  <si>
    <t>助　成　金　額　算　定　表</t>
    <rPh sb="0" eb="1">
      <t>スケ</t>
    </rPh>
    <rPh sb="2" eb="3">
      <t>シゲル</t>
    </rPh>
    <rPh sb="4" eb="5">
      <t>キン</t>
    </rPh>
    <rPh sb="6" eb="7">
      <t>ガク</t>
    </rPh>
    <rPh sb="8" eb="11">
      <t>サンテイ</t>
    </rPh>
    <rPh sb="12" eb="1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</si>
</sst>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[$]#,###&quot;円&quot;"/>
    <numFmt numFmtId="177" formatCode="[$]#,###&quot;人&quot;"/>
    <numFmt numFmtId="178" formatCode="[$]#,###&quot;日&quot;"/>
    <numFmt numFmtId="179" formatCode="#,##0_);[Red]\(#,##0\)"/>
    <numFmt numFmtId="180" formatCode="#,##0_ "/>
    <numFmt numFmtId="181" formatCode="#,###&quot;円&quot;"/>
    <numFmt numFmtId="182" formatCode="#,###&quot;チーム&quot;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.5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25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distributed"/>
    </xf>
    <xf numFmtId="0" fontId="4" fillId="0" borderId="0" xfId="0" applyFont="1"/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3" fontId="3" fillId="0" borderId="1" xfId="0" applyNumberFormat="1" applyFont="1" applyBorder="1"/>
    <xf numFmtId="0" fontId="3" fillId="0" borderId="0" xfId="0" applyFont="1" applyBorder="1" applyAlignment="1">
      <alignment horizontal="left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/>
    <xf numFmtId="0" fontId="6" fillId="0" borderId="6" xfId="0" applyFont="1" applyFill="1" applyBorder="1" applyAlignment="1">
      <alignment horizontal="right" vertical="center" shrinkToFit="1"/>
    </xf>
    <xf numFmtId="0" fontId="6" fillId="0" borderId="7" xfId="0" applyFont="1" applyBorder="1" applyAlignment="1">
      <alignment horizontal="center" vertical="center"/>
    </xf>
    <xf numFmtId="38" fontId="6" fillId="0" borderId="6" xfId="1" applyFont="1" applyFill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177" fontId="6" fillId="0" borderId="8" xfId="1" applyNumberFormat="1" applyFont="1" applyBorder="1" applyAlignment="1">
      <alignment horizontal="right" vertical="center"/>
    </xf>
    <xf numFmtId="179" fontId="6" fillId="0" borderId="9" xfId="1" applyNumberFormat="1" applyFont="1" applyBorder="1" applyAlignment="1">
      <alignment horizontal="right" vertical="center"/>
    </xf>
    <xf numFmtId="38" fontId="6" fillId="0" borderId="10" xfId="1" applyFont="1" applyBorder="1" applyAlignment="1">
      <alignment vertical="center"/>
    </xf>
    <xf numFmtId="177" fontId="6" fillId="0" borderId="8" xfId="0" applyNumberFormat="1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38" fontId="6" fillId="0" borderId="9" xfId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6" xfId="1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38" fontId="6" fillId="0" borderId="10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38" fontId="6" fillId="0" borderId="14" xfId="1" applyFont="1" applyBorder="1" applyAlignment="1">
      <alignment horizontal="right" vertical="center"/>
    </xf>
    <xf numFmtId="0" fontId="3" fillId="3" borderId="0" xfId="0" applyFont="1" applyFill="1"/>
    <xf numFmtId="0" fontId="3" fillId="3" borderId="0" xfId="0" applyFont="1" applyFill="1" applyAlignment="1"/>
    <xf numFmtId="0" fontId="3" fillId="3" borderId="0" xfId="0" applyFont="1" applyFill="1" applyAlignment="1">
      <alignment horizontal="right"/>
    </xf>
    <xf numFmtId="0" fontId="3" fillId="3" borderId="0" xfId="0" applyFont="1" applyFill="1" applyBorder="1" applyAlignment="1">
      <alignment horizontal="right"/>
    </xf>
    <xf numFmtId="3" fontId="3" fillId="3" borderId="0" xfId="0" applyNumberFormat="1" applyFont="1" applyFill="1" applyBorder="1"/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180" fontId="6" fillId="4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right"/>
    </xf>
    <xf numFmtId="3" fontId="3" fillId="0" borderId="0" xfId="0" applyNumberFormat="1" applyFont="1" applyBorder="1"/>
    <xf numFmtId="6" fontId="3" fillId="0" borderId="0" xfId="2" applyFont="1" applyAlignment="1">
      <alignment horizontal="right"/>
    </xf>
    <xf numFmtId="177" fontId="3" fillId="0" borderId="0" xfId="0" applyNumberFormat="1" applyFont="1" applyBorder="1"/>
    <xf numFmtId="180" fontId="3" fillId="0" borderId="0" xfId="0" applyNumberFormat="1" applyFont="1" applyBorder="1"/>
    <xf numFmtId="0" fontId="6" fillId="0" borderId="0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8" fillId="0" borderId="16" xfId="0" applyFont="1" applyBorder="1" applyAlignment="1">
      <alignment vertical="center" wrapText="1"/>
    </xf>
    <xf numFmtId="38" fontId="6" fillId="0" borderId="17" xfId="0" applyNumberFormat="1" applyFont="1" applyBorder="1" applyAlignment="1">
      <alignment horizontal="right" vertical="center"/>
    </xf>
    <xf numFmtId="38" fontId="7" fillId="0" borderId="17" xfId="1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3" fillId="0" borderId="9" xfId="0" applyFont="1" applyBorder="1"/>
    <xf numFmtId="0" fontId="3" fillId="0" borderId="9" xfId="0" applyFont="1" applyBorder="1" applyAlignment="1">
      <alignment vertical="center"/>
    </xf>
    <xf numFmtId="0" fontId="9" fillId="0" borderId="9" xfId="0" applyFont="1" applyBorder="1"/>
    <xf numFmtId="177" fontId="9" fillId="0" borderId="9" xfId="0" applyNumberFormat="1" applyFont="1" applyBorder="1" applyAlignment="1">
      <alignment horizontal="left" vertical="center" shrinkToFit="1"/>
    </xf>
    <xf numFmtId="177" fontId="9" fillId="0" borderId="9" xfId="0" applyNumberFormat="1" applyFont="1" applyBorder="1" applyAlignment="1">
      <alignment horizontal="left" vertical="center" wrapText="1" shrinkToFit="1"/>
    </xf>
    <xf numFmtId="6" fontId="3" fillId="0" borderId="0" xfId="2" applyFont="1" applyBorder="1" applyAlignment="1">
      <alignment horizontal="right"/>
    </xf>
    <xf numFmtId="177" fontId="12" fillId="0" borderId="11" xfId="0" applyNumberFormat="1" applyFont="1" applyBorder="1" applyAlignment="1">
      <alignment horizontal="left" vertical="center" shrinkToFit="1"/>
    </xf>
    <xf numFmtId="38" fontId="3" fillId="0" borderId="0" xfId="1" applyFont="1" applyFill="1" applyBorder="1" applyAlignment="1">
      <alignment horizontal="right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6" fillId="0" borderId="17" xfId="0" applyFont="1" applyBorder="1"/>
    <xf numFmtId="0" fontId="6" fillId="0" borderId="0" xfId="0" applyFont="1"/>
    <xf numFmtId="0" fontId="6" fillId="0" borderId="17" xfId="0" applyFont="1" applyBorder="1" applyAlignment="1">
      <alignment horizont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76" fontId="6" fillId="0" borderId="8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22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3" fontId="4" fillId="0" borderId="23" xfId="0" applyNumberFormat="1" applyFont="1" applyBorder="1" applyAlignment="1">
      <alignment vertical="center"/>
    </xf>
    <xf numFmtId="38" fontId="3" fillId="0" borderId="1" xfId="1" applyFont="1" applyBorder="1" applyAlignment="1">
      <alignment horizontal="right" vertical="center"/>
    </xf>
    <xf numFmtId="180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8" fontId="6" fillId="0" borderId="0" xfId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38" fontId="6" fillId="0" borderId="0" xfId="1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3" fillId="3" borderId="0" xfId="0" applyFont="1" applyFill="1" applyAlignment="1">
      <alignment horizontal="left"/>
    </xf>
    <xf numFmtId="6" fontId="3" fillId="0" borderId="0" xfId="2" applyFont="1" applyAlignment="1">
      <alignment horizontal="left"/>
    </xf>
    <xf numFmtId="178" fontId="6" fillId="0" borderId="8" xfId="0" applyNumberFormat="1" applyFont="1" applyBorder="1" applyAlignment="1">
      <alignment horizontal="left" vertical="center"/>
    </xf>
    <xf numFmtId="38" fontId="6" fillId="0" borderId="17" xfId="0" applyNumberFormat="1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 wrapText="1"/>
    </xf>
    <xf numFmtId="180" fontId="6" fillId="0" borderId="17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>
      <alignment horizontal="right" vertical="center"/>
    </xf>
    <xf numFmtId="0" fontId="3" fillId="5" borderId="0" xfId="0" applyFont="1" applyFill="1"/>
    <xf numFmtId="0" fontId="3" fillId="5" borderId="0" xfId="0" applyFont="1" applyFill="1" applyAlignment="1">
      <alignment horizontal="left"/>
    </xf>
    <xf numFmtId="0" fontId="3" fillId="5" borderId="0" xfId="0" applyFont="1" applyFill="1" applyAlignment="1">
      <alignment horizontal="right"/>
    </xf>
    <xf numFmtId="0" fontId="3" fillId="5" borderId="0" xfId="0" applyFont="1" applyFill="1" applyBorder="1" applyAlignment="1">
      <alignment horizontal="right"/>
    </xf>
    <xf numFmtId="3" fontId="3" fillId="5" borderId="0" xfId="0" applyNumberFormat="1" applyFont="1" applyFill="1" applyBorder="1"/>
    <xf numFmtId="0" fontId="3" fillId="0" borderId="0" xfId="0" applyFont="1" applyFill="1"/>
    <xf numFmtId="0" fontId="3" fillId="0" borderId="0" xfId="0" applyFont="1" applyFill="1" applyAlignment="1"/>
    <xf numFmtId="0" fontId="6" fillId="0" borderId="16" xfId="0" applyFont="1" applyBorder="1" applyAlignment="1">
      <alignment horizontal="left" vertical="center"/>
    </xf>
    <xf numFmtId="0" fontId="6" fillId="0" borderId="2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5" borderId="0" xfId="0" applyFont="1" applyFill="1" applyAlignment="1"/>
    <xf numFmtId="0" fontId="3" fillId="0" borderId="0" xfId="0" applyFont="1" applyFill="1" applyAlignment="1">
      <alignment horizontal="left"/>
    </xf>
    <xf numFmtId="0" fontId="6" fillId="0" borderId="7" xfId="0" applyFont="1" applyBorder="1" applyAlignment="1"/>
    <xf numFmtId="0" fontId="6" fillId="0" borderId="0" xfId="0" applyFont="1" applyAlignment="1">
      <alignment horizontal="left"/>
    </xf>
    <xf numFmtId="0" fontId="15" fillId="5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38" fontId="6" fillId="0" borderId="10" xfId="0" applyNumberFormat="1" applyFont="1" applyFill="1" applyBorder="1" applyAlignment="1">
      <alignment horizontal="right" vertical="center"/>
    </xf>
    <xf numFmtId="38" fontId="6" fillId="0" borderId="8" xfId="0" applyNumberFormat="1" applyFont="1" applyFill="1" applyBorder="1" applyAlignment="1">
      <alignment horizontal="right" vertical="center"/>
    </xf>
    <xf numFmtId="0" fontId="15" fillId="5" borderId="0" xfId="0" applyFont="1" applyFill="1" applyAlignment="1">
      <alignment vertical="center"/>
    </xf>
    <xf numFmtId="0" fontId="9" fillId="0" borderId="0" xfId="0" applyFont="1" applyBorder="1" applyAlignment="1">
      <alignment horizontal="left" vertical="top" wrapText="1"/>
    </xf>
    <xf numFmtId="49" fontId="8" fillId="0" borderId="9" xfId="0" applyNumberFormat="1" applyFont="1" applyBorder="1" applyAlignment="1">
      <alignment horizontal="left" vertical="center" shrinkToFit="1"/>
    </xf>
    <xf numFmtId="49" fontId="8" fillId="0" borderId="25" xfId="0" applyNumberFormat="1" applyFont="1" applyBorder="1" applyAlignment="1">
      <alignment horizontal="left" vertical="center" shrinkToFit="1"/>
    </xf>
    <xf numFmtId="38" fontId="6" fillId="0" borderId="26" xfId="1" applyFont="1" applyBorder="1" applyAlignment="1">
      <alignment horizontal="right" vertical="center"/>
    </xf>
    <xf numFmtId="38" fontId="6" fillId="0" borderId="27" xfId="1" applyFont="1" applyBorder="1" applyAlignment="1">
      <alignment horizontal="right" vertical="center"/>
    </xf>
    <xf numFmtId="177" fontId="6" fillId="0" borderId="18" xfId="0" applyNumberFormat="1" applyFont="1" applyBorder="1" applyAlignment="1">
      <alignment horizontal="right" vertical="center"/>
    </xf>
    <xf numFmtId="177" fontId="6" fillId="0" borderId="19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24" xfId="0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176" fontId="6" fillId="0" borderId="20" xfId="0" applyNumberFormat="1" applyFont="1" applyBorder="1" applyAlignment="1">
      <alignment horizontal="center" vertical="center"/>
    </xf>
    <xf numFmtId="176" fontId="6" fillId="0" borderId="36" xfId="0" applyNumberFormat="1" applyFont="1" applyBorder="1" applyAlignment="1">
      <alignment horizontal="center" vertical="center"/>
    </xf>
    <xf numFmtId="180" fontId="6" fillId="4" borderId="37" xfId="0" applyNumberFormat="1" applyFont="1" applyFill="1" applyBorder="1" applyAlignment="1">
      <alignment vertical="center"/>
    </xf>
    <xf numFmtId="180" fontId="6" fillId="4" borderId="38" xfId="0" applyNumberFormat="1" applyFont="1" applyFill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28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6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38" fontId="6" fillId="0" borderId="10" xfId="1" quotePrefix="1" applyFont="1" applyFill="1" applyBorder="1" applyAlignment="1">
      <alignment horizontal="left" vertical="center"/>
    </xf>
    <xf numFmtId="38" fontId="6" fillId="0" borderId="8" xfId="1" applyFont="1" applyFill="1" applyBorder="1" applyAlignment="1">
      <alignment horizontal="left" vertical="center"/>
    </xf>
    <xf numFmtId="38" fontId="6" fillId="0" borderId="43" xfId="1" applyFont="1" applyFill="1" applyBorder="1" applyAlignment="1">
      <alignment horizontal="left" vertical="center"/>
    </xf>
    <xf numFmtId="38" fontId="6" fillId="0" borderId="16" xfId="1" applyFont="1" applyBorder="1" applyAlignment="1">
      <alignment horizontal="right" vertical="center"/>
    </xf>
    <xf numFmtId="0" fontId="8" fillId="0" borderId="9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left" vertical="center" shrinkToFit="1"/>
    </xf>
    <xf numFmtId="38" fontId="6" fillId="0" borderId="21" xfId="1" applyFont="1" applyBorder="1" applyAlignment="1">
      <alignment horizontal="right" vertical="center"/>
    </xf>
    <xf numFmtId="38" fontId="6" fillId="0" borderId="34" xfId="1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78" fontId="6" fillId="0" borderId="18" xfId="0" applyNumberFormat="1" applyFont="1" applyBorder="1" applyAlignment="1">
      <alignment horizontal="left" vertical="center"/>
    </xf>
    <xf numFmtId="178" fontId="6" fillId="0" borderId="19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16" fillId="0" borderId="22" xfId="0" applyFont="1" applyBorder="1" applyAlignment="1">
      <alignment horizontal="right" vertical="center"/>
    </xf>
    <xf numFmtId="0" fontId="16" fillId="0" borderId="20" xfId="0" applyFont="1" applyBorder="1" applyAlignment="1">
      <alignment horizontal="right" vertical="center"/>
    </xf>
    <xf numFmtId="0" fontId="16" fillId="0" borderId="36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9" xfId="0" applyFont="1" applyBorder="1" applyAlignment="1">
      <alignment horizontal="right" vertical="center"/>
    </xf>
    <xf numFmtId="38" fontId="6" fillId="4" borderId="37" xfId="0" applyNumberFormat="1" applyFont="1" applyFill="1" applyBorder="1" applyAlignment="1">
      <alignment horizontal="right" vertical="center"/>
    </xf>
    <xf numFmtId="38" fontId="6" fillId="4" borderId="38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6" fontId="3" fillId="0" borderId="0" xfId="2" applyFont="1" applyAlignment="1">
      <alignment horizontal="right"/>
    </xf>
    <xf numFmtId="6" fontId="3" fillId="0" borderId="24" xfId="2" applyFont="1" applyBorder="1" applyAlignment="1">
      <alignment horizontal="right"/>
    </xf>
    <xf numFmtId="0" fontId="6" fillId="0" borderId="4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80" fontId="6" fillId="4" borderId="22" xfId="0" applyNumberFormat="1" applyFont="1" applyFill="1" applyBorder="1" applyAlignment="1">
      <alignment vertical="center"/>
    </xf>
    <xf numFmtId="180" fontId="6" fillId="4" borderId="36" xfId="0" applyNumberFormat="1" applyFont="1" applyFill="1" applyBorder="1" applyAlignment="1">
      <alignment vertical="center"/>
    </xf>
    <xf numFmtId="180" fontId="6" fillId="6" borderId="29" xfId="0" applyNumberFormat="1" applyFont="1" applyFill="1" applyBorder="1" applyAlignment="1">
      <alignment vertical="center"/>
    </xf>
    <xf numFmtId="180" fontId="6" fillId="6" borderId="31" xfId="0" applyNumberFormat="1" applyFont="1" applyFill="1" applyBorder="1" applyAlignment="1">
      <alignment vertical="center"/>
    </xf>
    <xf numFmtId="180" fontId="6" fillId="4" borderId="32" xfId="0" applyNumberFormat="1" applyFont="1" applyFill="1" applyBorder="1" applyAlignment="1">
      <alignment vertical="center"/>
    </xf>
    <xf numFmtId="0" fontId="6" fillId="4" borderId="33" xfId="0" applyFont="1" applyFill="1" applyBorder="1" applyAlignment="1">
      <alignment vertical="center"/>
    </xf>
    <xf numFmtId="38" fontId="6" fillId="0" borderId="15" xfId="0" applyNumberFormat="1" applyFont="1" applyBorder="1" applyAlignment="1">
      <alignment horizontal="right" vertical="center"/>
    </xf>
    <xf numFmtId="38" fontId="6" fillId="0" borderId="20" xfId="0" applyNumberFormat="1" applyFont="1" applyBorder="1" applyAlignment="1">
      <alignment horizontal="right" vertical="center"/>
    </xf>
    <xf numFmtId="38" fontId="6" fillId="0" borderId="45" xfId="0" applyNumberFormat="1" applyFont="1" applyBorder="1" applyAlignment="1">
      <alignment horizontal="right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43" xfId="1" applyFont="1" applyFill="1" applyBorder="1" applyAlignment="1">
      <alignment horizontal="center" vertical="center"/>
    </xf>
    <xf numFmtId="38" fontId="6" fillId="0" borderId="7" xfId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38" fontId="3" fillId="4" borderId="37" xfId="1" applyFont="1" applyFill="1" applyBorder="1" applyAlignment="1">
      <alignment horizontal="right" vertical="center"/>
    </xf>
    <xf numFmtId="38" fontId="3" fillId="4" borderId="23" xfId="1" applyFont="1" applyFill="1" applyBorder="1" applyAlignment="1">
      <alignment horizontal="right" vertical="center"/>
    </xf>
    <xf numFmtId="38" fontId="3" fillId="4" borderId="38" xfId="1" applyFont="1" applyFill="1" applyBorder="1" applyAlignment="1">
      <alignment horizontal="right" vertical="center"/>
    </xf>
    <xf numFmtId="179" fontId="6" fillId="0" borderId="26" xfId="0" applyNumberFormat="1" applyFont="1" applyBorder="1" applyAlignment="1">
      <alignment horizontal="right" vertical="center"/>
    </xf>
    <xf numFmtId="179" fontId="6" fillId="0" borderId="46" xfId="0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38" fontId="6" fillId="0" borderId="20" xfId="1" applyFont="1" applyFill="1" applyBorder="1" applyAlignment="1">
      <alignment horizontal="left" vertical="center"/>
    </xf>
    <xf numFmtId="38" fontId="6" fillId="0" borderId="36" xfId="1" applyFont="1" applyFill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31" xfId="0" applyFont="1" applyBorder="1" applyAlignment="1">
      <alignment horizontal="center"/>
    </xf>
    <xf numFmtId="0" fontId="6" fillId="0" borderId="31" xfId="0" applyFont="1" applyBorder="1" applyAlignment="1">
      <alignment horizontal="center" vertical="center"/>
    </xf>
    <xf numFmtId="180" fontId="6" fillId="0" borderId="10" xfId="0" applyNumberFormat="1" applyFont="1" applyBorder="1" applyAlignment="1">
      <alignment horizontal="right" vertical="center"/>
    </xf>
    <xf numFmtId="180" fontId="6" fillId="0" borderId="11" xfId="0" applyNumberFormat="1" applyFont="1" applyBorder="1" applyAlignment="1">
      <alignment horizontal="right" vertical="center"/>
    </xf>
    <xf numFmtId="180" fontId="6" fillId="0" borderId="10" xfId="0" applyNumberFormat="1" applyFont="1" applyBorder="1" applyAlignment="1">
      <alignment horizontal="left" vertical="center"/>
    </xf>
    <xf numFmtId="180" fontId="6" fillId="0" borderId="8" xfId="0" applyNumberFormat="1" applyFont="1" applyBorder="1" applyAlignment="1">
      <alignment horizontal="left" vertical="center"/>
    </xf>
    <xf numFmtId="180" fontId="6" fillId="0" borderId="43" xfId="0" applyNumberFormat="1" applyFont="1" applyBorder="1" applyAlignment="1">
      <alignment horizontal="left" vertical="center"/>
    </xf>
    <xf numFmtId="0" fontId="6" fillId="0" borderId="22" xfId="0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6" fillId="0" borderId="36" xfId="0" applyFont="1" applyBorder="1" applyAlignment="1">
      <alignment horizontal="right"/>
    </xf>
    <xf numFmtId="0" fontId="3" fillId="0" borderId="19" xfId="0" applyFont="1" applyBorder="1" applyAlignment="1">
      <alignment horizontal="right" vertical="center"/>
    </xf>
    <xf numFmtId="176" fontId="6" fillId="0" borderId="18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180" fontId="6" fillId="6" borderId="48" xfId="0" applyNumberFormat="1" applyFont="1" applyFill="1" applyBorder="1" applyAlignment="1">
      <alignment vertical="center"/>
    </xf>
    <xf numFmtId="180" fontId="6" fillId="6" borderId="24" xfId="0" applyNumberFormat="1" applyFont="1" applyFill="1" applyBorder="1" applyAlignment="1">
      <alignment vertical="center"/>
    </xf>
    <xf numFmtId="180" fontId="6" fillId="0" borderId="10" xfId="0" applyNumberFormat="1" applyFont="1" applyBorder="1" applyAlignment="1">
      <alignment vertical="center"/>
    </xf>
    <xf numFmtId="180" fontId="6" fillId="0" borderId="8" xfId="0" applyNumberFormat="1" applyFont="1" applyBorder="1" applyAlignment="1">
      <alignment vertical="center"/>
    </xf>
    <xf numFmtId="38" fontId="6" fillId="0" borderId="10" xfId="1" applyFont="1" applyFill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180" fontId="6" fillId="4" borderId="37" xfId="0" applyNumberFormat="1" applyFont="1" applyFill="1" applyBorder="1" applyAlignment="1">
      <alignment horizontal="right"/>
    </xf>
    <xf numFmtId="180" fontId="6" fillId="4" borderId="38" xfId="0" applyNumberFormat="1" applyFont="1" applyFill="1" applyBorder="1" applyAlignment="1">
      <alignment horizontal="right"/>
    </xf>
    <xf numFmtId="0" fontId="6" fillId="0" borderId="22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49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51" xfId="0" applyFont="1" applyFill="1" applyBorder="1" applyAlignment="1">
      <alignment horizontal="center"/>
    </xf>
    <xf numFmtId="182" fontId="6" fillId="0" borderId="20" xfId="0" applyNumberFormat="1" applyFont="1" applyBorder="1" applyAlignment="1">
      <alignment horizontal="center" vertical="center"/>
    </xf>
    <xf numFmtId="182" fontId="6" fillId="0" borderId="36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181" fontId="6" fillId="0" borderId="22" xfId="0" applyNumberFormat="1" applyFont="1" applyBorder="1" applyAlignment="1">
      <alignment horizontal="center"/>
    </xf>
    <xf numFmtId="181" fontId="6" fillId="0" borderId="20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81" fontId="6" fillId="0" borderId="20" xfId="0" applyNumberFormat="1" applyFont="1" applyBorder="1" applyAlignment="1">
      <alignment horizontal="center" vertical="center"/>
    </xf>
    <xf numFmtId="181" fontId="6" fillId="0" borderId="36" xfId="0" applyNumberFormat="1" applyFon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63"/>
  <sheetViews>
    <sheetView tabSelected="1" view="pageBreakPreview" zoomScaleNormal="100" zoomScaleSheetLayoutView="100" workbookViewId="0">
      <selection activeCell="S17" sqref="S17"/>
    </sheetView>
  </sheetViews>
  <sheetFormatPr defaultRowHeight="15.75" customHeight="1"/>
  <cols>
    <col min="1" max="1" width="9.375" style="1" customWidth="1"/>
    <col min="2" max="2" width="7.625" style="1" customWidth="1"/>
    <col min="3" max="3" width="1.875" style="1" customWidth="1"/>
    <col min="4" max="4" width="4.5" style="1" customWidth="1"/>
    <col min="5" max="5" width="1.875" style="1" customWidth="1"/>
    <col min="6" max="6" width="8.625" style="10" customWidth="1"/>
    <col min="7" max="7" width="8.125" style="1" customWidth="1"/>
    <col min="8" max="8" width="7.625" style="1" customWidth="1"/>
    <col min="9" max="9" width="1.875" style="1" customWidth="1"/>
    <col min="10" max="10" width="4.875" style="1" customWidth="1"/>
    <col min="11" max="11" width="1.875" style="1" customWidth="1"/>
    <col min="12" max="12" width="8.625" style="10" customWidth="1"/>
    <col min="13" max="14" width="8.125" style="1" customWidth="1"/>
    <col min="15" max="15" width="12.125" style="1" customWidth="1"/>
    <col min="16" max="16" width="10.5" style="1" customWidth="1"/>
    <col min="17" max="17" width="3.25" style="1" customWidth="1"/>
    <col min="18" max="19" width="16.75" style="1" customWidth="1"/>
    <col min="20" max="16384" width="9" style="1"/>
  </cols>
  <sheetData>
    <row r="1" spans="1:19" s="3" customFormat="1" ht="20.25" customHeight="1">
      <c r="A1" s="251" t="s">
        <v>74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</row>
    <row r="2" spans="1:19" ht="6.75" customHeight="1">
      <c r="A2" s="2"/>
      <c r="B2" s="2"/>
      <c r="C2" s="2"/>
      <c r="D2" s="12"/>
      <c r="E2" s="12"/>
      <c r="F2" s="12"/>
      <c r="G2" s="5"/>
      <c r="H2" s="5"/>
      <c r="J2" s="6"/>
      <c r="K2" s="6"/>
      <c r="L2" s="12"/>
      <c r="O2" s="49"/>
    </row>
    <row r="3" spans="1:19" ht="14.25" customHeight="1">
      <c r="A3" s="124" t="s">
        <v>10</v>
      </c>
      <c r="B3" s="124"/>
      <c r="C3" s="19"/>
      <c r="D3" s="19"/>
      <c r="E3" s="19"/>
      <c r="F3" s="90"/>
      <c r="G3" s="18"/>
      <c r="H3" s="18"/>
      <c r="I3" s="18"/>
      <c r="J3" s="18"/>
      <c r="K3" s="18"/>
      <c r="L3" s="90"/>
      <c r="M3" s="18"/>
      <c r="N3" s="18"/>
      <c r="O3" s="18"/>
      <c r="P3" s="18"/>
    </row>
    <row r="4" spans="1:19" ht="14.25" customHeight="1" thickBot="1">
      <c r="A4" s="147" t="s">
        <v>66</v>
      </c>
      <c r="B4" s="147"/>
      <c r="C4" s="147"/>
      <c r="D4" s="147"/>
      <c r="E4" s="147"/>
      <c r="F4" s="147"/>
      <c r="G4" s="10"/>
      <c r="R4" s="60" t="s">
        <v>46</v>
      </c>
      <c r="S4" s="60" t="s">
        <v>45</v>
      </c>
    </row>
    <row r="5" spans="1:19" ht="14.25" customHeight="1">
      <c r="A5" s="14" t="s">
        <v>12</v>
      </c>
      <c r="B5" s="148"/>
      <c r="C5" s="149"/>
      <c r="D5" s="149"/>
      <c r="E5" s="149"/>
      <c r="F5" s="150"/>
      <c r="G5" s="15" t="s">
        <v>4</v>
      </c>
      <c r="H5" s="196"/>
      <c r="I5" s="149"/>
      <c r="J5" s="149"/>
      <c r="K5" s="149"/>
      <c r="L5" s="150"/>
      <c r="M5" s="16" t="s">
        <v>4</v>
      </c>
      <c r="N5" s="16" t="s">
        <v>9</v>
      </c>
      <c r="O5" s="173" t="s">
        <v>13</v>
      </c>
      <c r="P5" s="174"/>
      <c r="R5" s="59" t="s">
        <v>39</v>
      </c>
      <c r="S5" s="60" t="s">
        <v>43</v>
      </c>
    </row>
    <row r="6" spans="1:19" ht="15.75" customHeight="1">
      <c r="A6" s="13" t="s">
        <v>46</v>
      </c>
      <c r="B6" s="22">
        <v>0</v>
      </c>
      <c r="C6" s="23" t="s">
        <v>20</v>
      </c>
      <c r="D6" s="24">
        <v>0</v>
      </c>
      <c r="E6" s="24"/>
      <c r="F6" s="63" t="s">
        <v>45</v>
      </c>
      <c r="G6" s="25">
        <f>SUM(B6*D6)</f>
        <v>0</v>
      </c>
      <c r="H6" s="26">
        <v>0</v>
      </c>
      <c r="I6" s="23" t="s">
        <v>20</v>
      </c>
      <c r="J6" s="27">
        <v>0</v>
      </c>
      <c r="K6" s="28"/>
      <c r="L6" s="63" t="s">
        <v>72</v>
      </c>
      <c r="M6" s="29">
        <f>SUM(H6*J6)</f>
        <v>0</v>
      </c>
      <c r="N6" s="30">
        <f>SUM(G6+M6)</f>
        <v>0</v>
      </c>
      <c r="O6" s="126"/>
      <c r="P6" s="127"/>
      <c r="R6" s="59" t="s">
        <v>40</v>
      </c>
      <c r="S6" s="61" t="s">
        <v>44</v>
      </c>
    </row>
    <row r="7" spans="1:19" ht="15.75" customHeight="1">
      <c r="A7" s="13" t="s">
        <v>46</v>
      </c>
      <c r="B7" s="31">
        <v>0</v>
      </c>
      <c r="C7" s="23" t="s">
        <v>21</v>
      </c>
      <c r="D7" s="24">
        <v>0</v>
      </c>
      <c r="E7" s="24"/>
      <c r="F7" s="63" t="s">
        <v>45</v>
      </c>
      <c r="G7" s="25">
        <f>SUM(B7*D7)</f>
        <v>0</v>
      </c>
      <c r="H7" s="26">
        <v>0</v>
      </c>
      <c r="I7" s="23" t="s">
        <v>21</v>
      </c>
      <c r="J7" s="32">
        <v>0</v>
      </c>
      <c r="K7" s="32"/>
      <c r="L7" s="63" t="s">
        <v>45</v>
      </c>
      <c r="M7" s="29">
        <f>SUM(H7*J7)</f>
        <v>0</v>
      </c>
      <c r="N7" s="30">
        <f>SUM(G7+M7)</f>
        <v>0</v>
      </c>
      <c r="O7" s="126"/>
      <c r="P7" s="127"/>
      <c r="R7" s="59" t="s">
        <v>47</v>
      </c>
      <c r="S7" s="59" t="s">
        <v>73</v>
      </c>
    </row>
    <row r="8" spans="1:19" ht="15.75" customHeight="1">
      <c r="A8" s="13" t="s">
        <v>46</v>
      </c>
      <c r="B8" s="22">
        <v>0</v>
      </c>
      <c r="C8" s="23" t="s">
        <v>16</v>
      </c>
      <c r="D8" s="24">
        <v>0</v>
      </c>
      <c r="E8" s="24"/>
      <c r="F8" s="63" t="s">
        <v>45</v>
      </c>
      <c r="G8" s="25">
        <f>SUM(B8*D8)</f>
        <v>0</v>
      </c>
      <c r="H8" s="26">
        <v>0</v>
      </c>
      <c r="I8" s="23" t="s">
        <v>16</v>
      </c>
      <c r="J8" s="27">
        <v>0</v>
      </c>
      <c r="K8" s="28"/>
      <c r="L8" s="63" t="s">
        <v>45</v>
      </c>
      <c r="M8" s="29">
        <f>SUM(H8*J8)</f>
        <v>0</v>
      </c>
      <c r="N8" s="30">
        <f>SUM(G8+M8)</f>
        <v>0</v>
      </c>
      <c r="O8" s="126"/>
      <c r="P8" s="127"/>
      <c r="R8" s="59" t="s">
        <v>41</v>
      </c>
      <c r="S8" s="59" t="s">
        <v>72</v>
      </c>
    </row>
    <row r="9" spans="1:19" ht="15.75" customHeight="1">
      <c r="A9" s="13" t="s">
        <v>46</v>
      </c>
      <c r="B9" s="22">
        <v>0</v>
      </c>
      <c r="C9" s="23" t="s">
        <v>16</v>
      </c>
      <c r="D9" s="24">
        <v>0</v>
      </c>
      <c r="E9" s="24"/>
      <c r="F9" s="63" t="s">
        <v>45</v>
      </c>
      <c r="G9" s="25">
        <f>SUM(B9*D9)</f>
        <v>0</v>
      </c>
      <c r="H9" s="26">
        <v>0</v>
      </c>
      <c r="I9" s="23" t="s">
        <v>16</v>
      </c>
      <c r="J9" s="27">
        <v>0</v>
      </c>
      <c r="K9" s="28"/>
      <c r="L9" s="63" t="s">
        <v>45</v>
      </c>
      <c r="M9" s="29">
        <f>SUM(H9*J9)</f>
        <v>0</v>
      </c>
      <c r="N9" s="30">
        <f>SUM(G9+M9)</f>
        <v>0</v>
      </c>
      <c r="O9" s="126"/>
      <c r="P9" s="127"/>
      <c r="R9" s="59" t="s">
        <v>42</v>
      </c>
      <c r="S9" s="59"/>
    </row>
    <row r="10" spans="1:19" ht="15.75" customHeight="1">
      <c r="A10" s="145" t="s">
        <v>14</v>
      </c>
      <c r="B10" s="158"/>
      <c r="C10" s="160"/>
      <c r="D10" s="130"/>
      <c r="E10" s="202"/>
      <c r="F10" s="162"/>
      <c r="G10" s="200"/>
      <c r="H10" s="34">
        <v>500</v>
      </c>
      <c r="I10" s="23" t="s">
        <v>22</v>
      </c>
      <c r="J10" s="32">
        <v>0</v>
      </c>
      <c r="K10" s="32" t="s">
        <v>22</v>
      </c>
      <c r="L10" s="99">
        <v>0</v>
      </c>
      <c r="M10" s="29">
        <f>SUM(L10*J10*H10)</f>
        <v>0</v>
      </c>
      <c r="N10" s="128">
        <f>SUM(M10+M11+G10)</f>
        <v>0</v>
      </c>
      <c r="O10" s="156" t="s">
        <v>32</v>
      </c>
      <c r="P10" s="157"/>
      <c r="R10" s="59" t="s">
        <v>51</v>
      </c>
      <c r="S10" s="57"/>
    </row>
    <row r="11" spans="1:19" s="7" customFormat="1" ht="15.75" customHeight="1" thickBot="1">
      <c r="A11" s="146"/>
      <c r="B11" s="159"/>
      <c r="C11" s="161"/>
      <c r="D11" s="131"/>
      <c r="E11" s="175"/>
      <c r="F11" s="163"/>
      <c r="G11" s="201"/>
      <c r="H11" s="33">
        <v>1000</v>
      </c>
      <c r="I11" s="23" t="s">
        <v>23</v>
      </c>
      <c r="J11" s="32">
        <v>0</v>
      </c>
      <c r="K11" s="32" t="s">
        <v>23</v>
      </c>
      <c r="L11" s="99">
        <v>0</v>
      </c>
      <c r="M11" s="29">
        <f>SUM(L11*J11*H11)</f>
        <v>0</v>
      </c>
      <c r="N11" s="129"/>
      <c r="O11" s="156" t="s">
        <v>31</v>
      </c>
      <c r="P11" s="157"/>
      <c r="R11" s="58" t="s">
        <v>52</v>
      </c>
      <c r="S11" s="58"/>
    </row>
    <row r="12" spans="1:19" ht="17.25" customHeight="1" thickBot="1">
      <c r="A12" s="35" t="s">
        <v>9</v>
      </c>
      <c r="B12" s="195"/>
      <c r="C12" s="155"/>
      <c r="D12" s="155"/>
      <c r="E12" s="155"/>
      <c r="F12" s="155"/>
      <c r="G12" s="36">
        <f>SUM(G6:G11)</f>
        <v>0</v>
      </c>
      <c r="H12" s="189"/>
      <c r="I12" s="190"/>
      <c r="J12" s="190"/>
      <c r="K12" s="190"/>
      <c r="L12" s="191"/>
      <c r="M12" s="44">
        <f>SUM(M6:M11)</f>
        <v>0</v>
      </c>
      <c r="N12" s="45">
        <f>SUM(N6:N11)</f>
        <v>0</v>
      </c>
      <c r="O12" s="205"/>
      <c r="P12" s="206"/>
      <c r="R12" s="57"/>
      <c r="S12" s="57"/>
    </row>
    <row r="13" spans="1:19" ht="6.75" customHeight="1">
      <c r="A13" s="51"/>
      <c r="B13" s="52"/>
      <c r="C13" s="52"/>
      <c r="D13" s="52"/>
      <c r="E13" s="52"/>
      <c r="F13" s="91"/>
      <c r="G13" s="52"/>
      <c r="H13" s="54"/>
      <c r="I13" s="54"/>
      <c r="J13" s="54"/>
      <c r="K13" s="54"/>
      <c r="L13" s="100"/>
      <c r="M13" s="55"/>
      <c r="N13" s="102"/>
      <c r="O13" s="56"/>
      <c r="P13" s="56"/>
    </row>
    <row r="14" spans="1:19" ht="14.25" customHeight="1" thickBot="1">
      <c r="A14" s="147" t="s">
        <v>67</v>
      </c>
      <c r="B14" s="147"/>
      <c r="C14" s="147"/>
      <c r="D14" s="147"/>
      <c r="E14" s="147"/>
      <c r="F14" s="147"/>
      <c r="G14" s="10"/>
      <c r="H14" s="125"/>
      <c r="I14" s="125"/>
      <c r="J14" s="125"/>
      <c r="K14" s="125"/>
      <c r="L14" s="125"/>
      <c r="M14" s="125"/>
      <c r="N14" s="125"/>
      <c r="O14" s="125"/>
      <c r="P14" s="125"/>
    </row>
    <row r="15" spans="1:19" ht="14.25" customHeight="1" thickBot="1">
      <c r="D15" s="197"/>
      <c r="E15" s="198"/>
      <c r="F15" s="199"/>
      <c r="G15" s="12" t="s">
        <v>2</v>
      </c>
      <c r="H15" s="125"/>
      <c r="I15" s="125"/>
      <c r="J15" s="125"/>
      <c r="K15" s="125"/>
      <c r="L15" s="125"/>
      <c r="M15" s="125"/>
      <c r="N15" s="125"/>
      <c r="O15" s="125"/>
      <c r="P15" s="125"/>
    </row>
    <row r="16" spans="1:19" ht="6.75" customHeight="1">
      <c r="D16" s="64"/>
      <c r="E16" s="64"/>
      <c r="F16" s="92"/>
      <c r="G16" s="12"/>
      <c r="H16" s="125"/>
      <c r="I16" s="125"/>
      <c r="J16" s="125"/>
      <c r="K16" s="125"/>
      <c r="L16" s="125"/>
      <c r="M16" s="125"/>
      <c r="N16" s="125"/>
      <c r="O16" s="125"/>
      <c r="P16" s="125"/>
    </row>
    <row r="17" spans="1:16" ht="14.25" customHeight="1" thickBot="1">
      <c r="A17" s="8" t="s">
        <v>68</v>
      </c>
      <c r="B17" s="8"/>
      <c r="C17" s="8"/>
      <c r="E17" s="8"/>
      <c r="F17" s="93"/>
      <c r="G17" s="8"/>
      <c r="H17" s="53"/>
      <c r="I17" s="53"/>
      <c r="J17" s="53"/>
      <c r="K17" s="53"/>
      <c r="L17" s="101"/>
      <c r="M17" s="53"/>
      <c r="N17" s="53"/>
      <c r="O17" s="53"/>
      <c r="P17" s="53"/>
    </row>
    <row r="18" spans="1:16" ht="14.25" customHeight="1">
      <c r="A18" s="148" t="s">
        <v>8</v>
      </c>
      <c r="B18" s="149"/>
      <c r="C18" s="149"/>
      <c r="D18" s="149"/>
      <c r="E18" s="149"/>
      <c r="F18" s="150"/>
      <c r="G18" s="196" t="s">
        <v>6</v>
      </c>
      <c r="H18" s="149"/>
      <c r="I18" s="196" t="s">
        <v>7</v>
      </c>
      <c r="J18" s="149"/>
      <c r="K18" s="149"/>
      <c r="L18" s="149"/>
      <c r="M18" s="149"/>
      <c r="N18" s="149"/>
      <c r="O18" s="149"/>
      <c r="P18" s="208"/>
    </row>
    <row r="19" spans="1:16" ht="15.75" customHeight="1">
      <c r="A19" s="20"/>
      <c r="B19" s="151" t="s">
        <v>24</v>
      </c>
      <c r="C19" s="151"/>
      <c r="D19" s="120"/>
      <c r="E19" s="120"/>
      <c r="F19" s="121"/>
      <c r="G19" s="122"/>
      <c r="H19" s="123"/>
      <c r="I19" s="152" t="s">
        <v>70</v>
      </c>
      <c r="J19" s="153"/>
      <c r="K19" s="153"/>
      <c r="L19" s="153"/>
      <c r="M19" s="153"/>
      <c r="N19" s="153"/>
      <c r="O19" s="153"/>
      <c r="P19" s="154"/>
    </row>
    <row r="20" spans="1:16" ht="15.75" customHeight="1">
      <c r="A20" s="20"/>
      <c r="B20" s="151" t="s">
        <v>35</v>
      </c>
      <c r="C20" s="151"/>
      <c r="D20" s="120"/>
      <c r="E20" s="120"/>
      <c r="F20" s="121"/>
      <c r="G20" s="122"/>
      <c r="H20" s="123"/>
      <c r="I20" s="225" t="s">
        <v>71</v>
      </c>
      <c r="J20" s="153"/>
      <c r="K20" s="153"/>
      <c r="L20" s="153"/>
      <c r="M20" s="153"/>
      <c r="N20" s="153"/>
      <c r="O20" s="153"/>
      <c r="P20" s="154"/>
    </row>
    <row r="21" spans="1:16" ht="15.75" customHeight="1">
      <c r="A21" s="20"/>
      <c r="B21" s="151" t="s">
        <v>24</v>
      </c>
      <c r="C21" s="151"/>
      <c r="D21" s="120"/>
      <c r="E21" s="120"/>
      <c r="F21" s="121"/>
      <c r="G21" s="122">
        <v>0</v>
      </c>
      <c r="H21" s="123"/>
      <c r="I21" s="192"/>
      <c r="J21" s="193"/>
      <c r="K21" s="193"/>
      <c r="L21" s="193"/>
      <c r="M21" s="193"/>
      <c r="N21" s="193"/>
      <c r="O21" s="193"/>
      <c r="P21" s="194"/>
    </row>
    <row r="22" spans="1:16" ht="15.75" customHeight="1" thickBot="1">
      <c r="A22" s="20"/>
      <c r="B22" s="151" t="s">
        <v>24</v>
      </c>
      <c r="C22" s="151"/>
      <c r="D22" s="120"/>
      <c r="E22" s="120"/>
      <c r="F22" s="121"/>
      <c r="G22" s="122">
        <v>0</v>
      </c>
      <c r="H22" s="123"/>
      <c r="I22" s="192"/>
      <c r="J22" s="193"/>
      <c r="K22" s="193"/>
      <c r="L22" s="193"/>
      <c r="M22" s="193"/>
      <c r="N22" s="193"/>
      <c r="O22" s="193"/>
      <c r="P22" s="194"/>
    </row>
    <row r="23" spans="1:16" ht="15.75" customHeight="1" thickBot="1">
      <c r="A23" s="21"/>
      <c r="B23" s="155" t="s">
        <v>9</v>
      </c>
      <c r="C23" s="155"/>
      <c r="D23" s="155"/>
      <c r="E23" s="155"/>
      <c r="F23" s="155"/>
      <c r="G23" s="176">
        <f>SUM(G19:G22)</f>
        <v>0</v>
      </c>
      <c r="H23" s="177"/>
      <c r="I23" s="203"/>
      <c r="J23" s="203"/>
      <c r="K23" s="203"/>
      <c r="L23" s="203"/>
      <c r="M23" s="203"/>
      <c r="N23" s="203"/>
      <c r="O23" s="203"/>
      <c r="P23" s="204"/>
    </row>
    <row r="24" spans="1:16" ht="6.75" customHeight="1">
      <c r="A24" s="51"/>
      <c r="B24" s="52"/>
      <c r="C24" s="52"/>
      <c r="D24" s="52"/>
      <c r="E24" s="52"/>
      <c r="F24" s="91"/>
      <c r="G24" s="103"/>
      <c r="H24" s="103"/>
      <c r="I24" s="89"/>
      <c r="J24" s="89"/>
      <c r="K24" s="89"/>
      <c r="L24" s="89"/>
      <c r="M24" s="89"/>
      <c r="N24" s="89"/>
      <c r="O24" s="89"/>
      <c r="P24" s="89"/>
    </row>
    <row r="25" spans="1:16" ht="14.25" customHeight="1" thickBot="1">
      <c r="A25" s="147" t="s">
        <v>69</v>
      </c>
      <c r="B25" s="147"/>
      <c r="C25" s="147"/>
      <c r="D25" s="147"/>
      <c r="E25" s="147"/>
      <c r="F25" s="147"/>
      <c r="G25" s="117"/>
      <c r="H25" s="69"/>
      <c r="O25" s="9"/>
    </row>
    <row r="26" spans="1:16" ht="14.25" customHeight="1">
      <c r="A26" s="181" t="s">
        <v>49</v>
      </c>
      <c r="B26" s="134"/>
      <c r="C26" s="182"/>
      <c r="D26" s="142" t="s">
        <v>48</v>
      </c>
      <c r="E26" s="142"/>
      <c r="F26" s="142"/>
      <c r="G26" s="68"/>
      <c r="H26" s="70" t="s">
        <v>50</v>
      </c>
      <c r="I26" s="142" t="s">
        <v>19</v>
      </c>
      <c r="J26" s="142"/>
      <c r="K26" s="143"/>
      <c r="L26" s="182" t="s">
        <v>6</v>
      </c>
      <c r="M26" s="143"/>
      <c r="N26" s="182" t="s">
        <v>7</v>
      </c>
      <c r="O26" s="142"/>
      <c r="P26" s="207"/>
    </row>
    <row r="27" spans="1:16" ht="15.75" customHeight="1">
      <c r="A27" s="71">
        <v>0</v>
      </c>
      <c r="B27" s="72" t="s">
        <v>25</v>
      </c>
      <c r="C27" s="23" t="s">
        <v>16</v>
      </c>
      <c r="D27" s="175">
        <v>0</v>
      </c>
      <c r="E27" s="175"/>
      <c r="F27" s="94" t="s">
        <v>3</v>
      </c>
      <c r="G27" s="23" t="s">
        <v>16</v>
      </c>
      <c r="H27" s="23">
        <v>0</v>
      </c>
      <c r="I27" s="23" t="s">
        <v>16</v>
      </c>
      <c r="J27" s="73">
        <v>30</v>
      </c>
      <c r="K27" s="23"/>
      <c r="L27" s="209">
        <f>SUM(A27*D27*H27*J27)</f>
        <v>0</v>
      </c>
      <c r="M27" s="210"/>
      <c r="N27" s="211"/>
      <c r="O27" s="212"/>
      <c r="P27" s="213"/>
    </row>
    <row r="28" spans="1:16" ht="15.75" customHeight="1" thickBot="1">
      <c r="A28" s="71">
        <v>0</v>
      </c>
      <c r="B28" s="74" t="s">
        <v>25</v>
      </c>
      <c r="C28" s="66" t="s">
        <v>16</v>
      </c>
      <c r="D28" s="217">
        <v>0</v>
      </c>
      <c r="E28" s="217"/>
      <c r="F28" s="95" t="s">
        <v>3</v>
      </c>
      <c r="G28" s="66" t="s">
        <v>16</v>
      </c>
      <c r="H28" s="66">
        <v>0</v>
      </c>
      <c r="I28" s="66" t="s">
        <v>16</v>
      </c>
      <c r="J28" s="73">
        <v>30</v>
      </c>
      <c r="K28" s="66"/>
      <c r="L28" s="209">
        <f>SUM(A28*D28*H28*J28)</f>
        <v>0</v>
      </c>
      <c r="M28" s="210"/>
      <c r="N28" s="211"/>
      <c r="O28" s="212"/>
      <c r="P28" s="213"/>
    </row>
    <row r="29" spans="1:16" ht="15.75" customHeight="1" thickBot="1">
      <c r="A29" s="214" t="s">
        <v>9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16"/>
      <c r="L29" s="229">
        <f>SUM(L27:L28)</f>
        <v>0</v>
      </c>
      <c r="M29" s="230"/>
      <c r="N29" s="231"/>
      <c r="O29" s="232"/>
      <c r="P29" s="233"/>
    </row>
    <row r="30" spans="1:16" ht="14.25" customHeight="1" thickBot="1">
      <c r="B30" s="132" t="s">
        <v>55</v>
      </c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3"/>
      <c r="O30" s="86">
        <f>SUM(N12+D15+G23+L29)</f>
        <v>0</v>
      </c>
      <c r="P30" s="10" t="s">
        <v>2</v>
      </c>
    </row>
    <row r="31" spans="1:16" ht="14.25" customHeight="1" thickBot="1">
      <c r="B31" s="132" t="s">
        <v>56</v>
      </c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3"/>
      <c r="O31" s="87">
        <f>SUM(O30*0.5)</f>
        <v>0</v>
      </c>
      <c r="P31" s="1" t="s">
        <v>11</v>
      </c>
    </row>
    <row r="32" spans="1:16" ht="6.75" customHeight="1">
      <c r="B32" s="46"/>
      <c r="C32" s="46"/>
      <c r="D32" s="46"/>
      <c r="E32" s="46"/>
      <c r="G32" s="46"/>
      <c r="H32" s="46"/>
      <c r="I32" s="46"/>
      <c r="J32" s="46"/>
      <c r="K32" s="46"/>
      <c r="M32" s="46"/>
      <c r="N32" s="6"/>
      <c r="O32" s="50"/>
    </row>
    <row r="33" spans="1:16" ht="14.25" customHeight="1" thickBot="1">
      <c r="A33" s="124" t="s">
        <v>15</v>
      </c>
      <c r="B33" s="124"/>
      <c r="C33" s="17"/>
      <c r="D33" s="17"/>
      <c r="E33" s="17"/>
      <c r="F33" s="90"/>
      <c r="G33" s="18"/>
      <c r="H33" s="18"/>
      <c r="I33" s="18"/>
      <c r="J33" s="18"/>
      <c r="K33" s="18"/>
      <c r="L33" s="90"/>
      <c r="M33" s="18"/>
      <c r="N33" s="18"/>
      <c r="O33" s="18"/>
      <c r="P33" s="18"/>
    </row>
    <row r="34" spans="1:16" ht="14.25" customHeight="1">
      <c r="A34" s="42"/>
      <c r="B34" s="42"/>
      <c r="C34" s="42"/>
      <c r="D34" s="181" t="s">
        <v>18</v>
      </c>
      <c r="E34" s="134"/>
      <c r="F34" s="182"/>
      <c r="G34" s="142" t="s">
        <v>29</v>
      </c>
      <c r="H34" s="142"/>
      <c r="I34" s="142" t="s">
        <v>6</v>
      </c>
      <c r="J34" s="142"/>
      <c r="K34" s="143"/>
      <c r="L34" s="134" t="s">
        <v>6</v>
      </c>
      <c r="M34" s="134"/>
      <c r="N34" s="134" t="s">
        <v>7</v>
      </c>
      <c r="O34" s="134"/>
      <c r="P34" s="135"/>
    </row>
    <row r="35" spans="1:16" ht="15.75" customHeight="1">
      <c r="A35" s="43"/>
      <c r="B35" s="43"/>
      <c r="C35" s="43"/>
      <c r="D35" s="71"/>
      <c r="E35" s="72" t="s">
        <v>17</v>
      </c>
      <c r="F35" s="79" t="s">
        <v>16</v>
      </c>
      <c r="G35" s="75"/>
      <c r="H35" s="72" t="s">
        <v>26</v>
      </c>
      <c r="I35" s="23" t="s">
        <v>16</v>
      </c>
      <c r="J35" s="219">
        <v>0</v>
      </c>
      <c r="K35" s="220"/>
      <c r="L35" s="223">
        <f>SUM(D35*G35*J35)</f>
        <v>0</v>
      </c>
      <c r="M35" s="224"/>
      <c r="N35" s="226"/>
      <c r="O35" s="227"/>
      <c r="P35" s="228"/>
    </row>
    <row r="36" spans="1:16" ht="15.75" customHeight="1" thickBot="1">
      <c r="A36" s="43"/>
      <c r="B36" s="43"/>
      <c r="C36" s="43"/>
      <c r="D36" s="71"/>
      <c r="E36" s="72" t="s">
        <v>17</v>
      </c>
      <c r="F36" s="79" t="s">
        <v>16</v>
      </c>
      <c r="G36" s="75"/>
      <c r="H36" s="72" t="s">
        <v>26</v>
      </c>
      <c r="I36" s="23" t="s">
        <v>16</v>
      </c>
      <c r="J36" s="219">
        <v>0</v>
      </c>
      <c r="K36" s="220"/>
      <c r="L36" s="223">
        <f>SUM(D36*G36*J36)</f>
        <v>0</v>
      </c>
      <c r="M36" s="224"/>
      <c r="N36" s="226"/>
      <c r="O36" s="227"/>
      <c r="P36" s="228"/>
    </row>
    <row r="37" spans="1:16" ht="15.75" customHeight="1" thickBot="1">
      <c r="A37" s="42"/>
      <c r="B37" s="42"/>
      <c r="C37" s="42"/>
      <c r="D37" s="170" t="s">
        <v>38</v>
      </c>
      <c r="E37" s="171"/>
      <c r="F37" s="171"/>
      <c r="G37" s="171"/>
      <c r="H37" s="171"/>
      <c r="I37" s="171"/>
      <c r="J37" s="171"/>
      <c r="K37" s="171"/>
      <c r="L37" s="187">
        <f>SUM(L35:M36)</f>
        <v>0</v>
      </c>
      <c r="M37" s="188"/>
      <c r="N37" s="140"/>
      <c r="O37" s="140"/>
      <c r="P37" s="141"/>
    </row>
    <row r="38" spans="1:16" ht="14.25" customHeight="1" thickBot="1">
      <c r="B38" s="4"/>
      <c r="C38" s="4"/>
      <c r="D38" s="4"/>
      <c r="E38" s="4"/>
      <c r="G38" s="4"/>
      <c r="H38" s="132" t="s">
        <v>57</v>
      </c>
      <c r="I38" s="132"/>
      <c r="J38" s="132"/>
      <c r="K38" s="132"/>
      <c r="L38" s="132"/>
      <c r="M38" s="132"/>
      <c r="N38" s="133"/>
      <c r="O38" s="88">
        <f>SUM(L37*0.5)</f>
        <v>0</v>
      </c>
      <c r="P38" s="1" t="s">
        <v>0</v>
      </c>
    </row>
    <row r="39" spans="1:16" ht="6.75" customHeight="1">
      <c r="B39" s="4"/>
      <c r="C39" s="4"/>
      <c r="D39" s="4"/>
      <c r="E39" s="4"/>
      <c r="G39" s="4"/>
      <c r="H39" s="46"/>
      <c r="I39" s="46"/>
      <c r="J39" s="46"/>
      <c r="K39" s="46"/>
      <c r="M39" s="46"/>
      <c r="N39" s="6"/>
      <c r="O39" s="47"/>
    </row>
    <row r="40" spans="1:16" ht="14.25" customHeight="1" thickBot="1">
      <c r="A40" s="124" t="s">
        <v>59</v>
      </c>
      <c r="B40" s="124"/>
      <c r="C40" s="17"/>
      <c r="D40" s="18"/>
      <c r="E40" s="18"/>
      <c r="F40" s="90"/>
      <c r="G40" s="18"/>
      <c r="H40" s="18"/>
      <c r="I40" s="18"/>
      <c r="J40" s="18"/>
      <c r="K40" s="18"/>
      <c r="L40" s="90"/>
      <c r="M40" s="18"/>
      <c r="N40" s="18"/>
      <c r="O40" s="18"/>
      <c r="P40" s="18"/>
    </row>
    <row r="41" spans="1:16" ht="14.25" customHeight="1" thickBot="1">
      <c r="A41" s="42"/>
      <c r="B41" s="42"/>
      <c r="C41" s="42"/>
      <c r="D41" s="181" t="s">
        <v>18</v>
      </c>
      <c r="E41" s="134"/>
      <c r="F41" s="182"/>
      <c r="G41" s="142" t="s">
        <v>28</v>
      </c>
      <c r="H41" s="142"/>
      <c r="I41" s="142" t="s">
        <v>19</v>
      </c>
      <c r="J41" s="142"/>
      <c r="K41" s="143"/>
      <c r="L41" s="144" t="s">
        <v>6</v>
      </c>
      <c r="M41" s="144"/>
      <c r="N41" s="134" t="s">
        <v>7</v>
      </c>
      <c r="O41" s="134"/>
      <c r="P41" s="135"/>
    </row>
    <row r="42" spans="1:16" ht="15.75" customHeight="1">
      <c r="A42" s="42"/>
      <c r="B42" s="42"/>
      <c r="C42" s="42"/>
      <c r="D42" s="77">
        <v>0</v>
      </c>
      <c r="E42" s="78" t="s">
        <v>17</v>
      </c>
      <c r="F42" s="96" t="s">
        <v>16</v>
      </c>
      <c r="G42" s="67">
        <v>0</v>
      </c>
      <c r="H42" s="78" t="s">
        <v>27</v>
      </c>
      <c r="I42" s="65" t="s">
        <v>16</v>
      </c>
      <c r="J42" s="218">
        <v>1000</v>
      </c>
      <c r="K42" s="218"/>
      <c r="L42" s="185">
        <f>D42*G42*J42</f>
        <v>0</v>
      </c>
      <c r="M42" s="186"/>
      <c r="N42" s="164" t="s">
        <v>36</v>
      </c>
      <c r="O42" s="165"/>
      <c r="P42" s="166"/>
    </row>
    <row r="43" spans="1:16" ht="15.75" customHeight="1">
      <c r="A43" s="42"/>
      <c r="B43" s="42"/>
      <c r="C43" s="42"/>
      <c r="D43" s="77">
        <v>0</v>
      </c>
      <c r="E43" s="78" t="s">
        <v>17</v>
      </c>
      <c r="F43" s="96" t="s">
        <v>16</v>
      </c>
      <c r="G43" s="67">
        <v>0</v>
      </c>
      <c r="H43" s="78" t="s">
        <v>27</v>
      </c>
      <c r="I43" s="65" t="s">
        <v>16</v>
      </c>
      <c r="J43" s="218">
        <v>2000</v>
      </c>
      <c r="K43" s="218"/>
      <c r="L43" s="221">
        <f>D43*G43*J43</f>
        <v>0</v>
      </c>
      <c r="M43" s="222"/>
      <c r="N43" s="167" t="s">
        <v>37</v>
      </c>
      <c r="O43" s="168"/>
      <c r="P43" s="169"/>
    </row>
    <row r="44" spans="1:16" ht="15.75" customHeight="1" thickBot="1">
      <c r="A44" s="43"/>
      <c r="B44" s="43"/>
      <c r="C44" s="43"/>
      <c r="D44" s="170"/>
      <c r="E44" s="171"/>
      <c r="F44" s="171"/>
      <c r="G44" s="171"/>
      <c r="H44" s="171"/>
      <c r="I44" s="171"/>
      <c r="J44" s="171"/>
      <c r="K44" s="172"/>
      <c r="L44" s="183">
        <f>SUM(L42:M43)</f>
        <v>0</v>
      </c>
      <c r="M44" s="184"/>
      <c r="N44" s="140"/>
      <c r="O44" s="140"/>
      <c r="P44" s="141"/>
    </row>
    <row r="45" spans="1:16" ht="14.25" customHeight="1" thickBot="1">
      <c r="B45" s="4"/>
      <c r="C45" s="4"/>
      <c r="D45" s="4"/>
      <c r="E45" s="4"/>
      <c r="G45" s="4"/>
      <c r="H45" s="132" t="s">
        <v>58</v>
      </c>
      <c r="I45" s="132"/>
      <c r="J45" s="132"/>
      <c r="K45" s="132"/>
      <c r="L45" s="132"/>
      <c r="M45" s="132"/>
      <c r="N45" s="133"/>
      <c r="O45" s="88">
        <f>SUM((L44)*0.5)</f>
        <v>0</v>
      </c>
      <c r="P45" s="1" t="s">
        <v>1</v>
      </c>
    </row>
    <row r="46" spans="1:16" ht="14.25" customHeight="1" thickBot="1">
      <c r="A46" s="118" t="s">
        <v>34</v>
      </c>
      <c r="B46" s="114"/>
      <c r="C46" s="114"/>
      <c r="D46" s="114"/>
      <c r="E46" s="114"/>
      <c r="F46" s="105"/>
      <c r="G46" s="114"/>
      <c r="H46" s="106"/>
      <c r="I46" s="106"/>
      <c r="J46" s="106"/>
      <c r="K46" s="106"/>
      <c r="L46" s="105"/>
      <c r="M46" s="106"/>
      <c r="N46" s="107"/>
      <c r="O46" s="108"/>
      <c r="P46" s="104"/>
    </row>
    <row r="47" spans="1:16" ht="14.25" customHeight="1" thickBot="1">
      <c r="A47" s="42"/>
      <c r="B47" s="42"/>
      <c r="C47" s="42"/>
      <c r="D47" s="181" t="s">
        <v>18</v>
      </c>
      <c r="E47" s="134"/>
      <c r="F47" s="182"/>
      <c r="G47" s="142" t="s">
        <v>28</v>
      </c>
      <c r="H47" s="142"/>
      <c r="I47" s="142" t="s">
        <v>19</v>
      </c>
      <c r="J47" s="142"/>
      <c r="K47" s="143"/>
      <c r="L47" s="144" t="s">
        <v>6</v>
      </c>
      <c r="M47" s="144"/>
      <c r="N47" s="134" t="s">
        <v>7</v>
      </c>
      <c r="O47" s="134"/>
      <c r="P47" s="135"/>
    </row>
    <row r="48" spans="1:16" ht="15.75" customHeight="1" thickBot="1">
      <c r="A48" s="43"/>
      <c r="B48" s="43"/>
      <c r="C48" s="43"/>
      <c r="D48" s="80">
        <v>0</v>
      </c>
      <c r="E48" s="81" t="s">
        <v>17</v>
      </c>
      <c r="F48" s="76" t="s">
        <v>16</v>
      </c>
      <c r="G48" s="83">
        <v>0</v>
      </c>
      <c r="H48" s="81" t="s">
        <v>27</v>
      </c>
      <c r="I48" s="82" t="s">
        <v>16</v>
      </c>
      <c r="J48" s="136">
        <v>2000</v>
      </c>
      <c r="K48" s="137"/>
      <c r="L48" s="138">
        <f>SUM(D48*G48*J48)</f>
        <v>0</v>
      </c>
      <c r="M48" s="139"/>
      <c r="N48" s="140"/>
      <c r="O48" s="140"/>
      <c r="P48" s="141"/>
    </row>
    <row r="49" spans="1:16" ht="14.25" customHeight="1" thickBot="1">
      <c r="B49" s="4"/>
      <c r="C49" s="4"/>
      <c r="D49" s="4"/>
      <c r="E49" s="4"/>
      <c r="G49" s="4"/>
      <c r="H49" s="132" t="s">
        <v>60</v>
      </c>
      <c r="I49" s="132"/>
      <c r="J49" s="132"/>
      <c r="K49" s="132"/>
      <c r="L49" s="132"/>
      <c r="M49" s="132"/>
      <c r="N49" s="133"/>
      <c r="O49" s="11">
        <f>L48</f>
        <v>0</v>
      </c>
      <c r="P49" s="1" t="s">
        <v>33</v>
      </c>
    </row>
    <row r="50" spans="1:16" ht="14.25" customHeight="1" thickBot="1">
      <c r="A50" s="118" t="s">
        <v>53</v>
      </c>
      <c r="B50" s="114"/>
      <c r="C50" s="114"/>
      <c r="D50" s="114"/>
      <c r="E50" s="114"/>
      <c r="F50" s="105"/>
      <c r="G50" s="114"/>
      <c r="H50" s="106"/>
      <c r="I50" s="106"/>
      <c r="J50" s="106"/>
      <c r="K50" s="106"/>
      <c r="L50" s="106"/>
      <c r="M50" s="106"/>
      <c r="N50" s="107"/>
      <c r="O50" s="108"/>
      <c r="P50" s="104"/>
    </row>
    <row r="51" spans="1:16" ht="14.25" customHeight="1" thickBot="1">
      <c r="A51" s="109"/>
      <c r="B51" s="110"/>
      <c r="C51" s="110"/>
      <c r="D51" s="234"/>
      <c r="E51" s="234"/>
      <c r="F51" s="235"/>
      <c r="G51" s="236" t="s">
        <v>19</v>
      </c>
      <c r="H51" s="237"/>
      <c r="I51" s="237" t="s">
        <v>18</v>
      </c>
      <c r="J51" s="237"/>
      <c r="K51" s="238"/>
      <c r="L51" s="239" t="s">
        <v>6</v>
      </c>
      <c r="M51" s="240"/>
      <c r="N51" s="241" t="s">
        <v>7</v>
      </c>
      <c r="O51" s="242"/>
      <c r="P51" s="243"/>
    </row>
    <row r="52" spans="1:16" ht="14.25" customHeight="1" thickBot="1">
      <c r="B52" s="4"/>
      <c r="C52" s="4"/>
      <c r="D52" s="42"/>
      <c r="E52" s="42"/>
      <c r="F52" s="112"/>
      <c r="G52" s="249">
        <v>0</v>
      </c>
      <c r="H52" s="250"/>
      <c r="I52" s="82" t="s">
        <v>16</v>
      </c>
      <c r="J52" s="244"/>
      <c r="K52" s="245"/>
      <c r="L52" s="138">
        <f>SUM(G52*J52)</f>
        <v>0</v>
      </c>
      <c r="M52" s="139"/>
      <c r="N52" s="246"/>
      <c r="O52" s="247"/>
      <c r="P52" s="248"/>
    </row>
    <row r="53" spans="1:16" ht="14.25" customHeight="1" thickBot="1">
      <c r="B53" s="4"/>
      <c r="C53" s="4"/>
      <c r="D53" s="42"/>
      <c r="E53" s="42"/>
      <c r="F53" s="113"/>
      <c r="G53" s="42"/>
      <c r="H53" s="132" t="s">
        <v>61</v>
      </c>
      <c r="I53" s="132"/>
      <c r="J53" s="132"/>
      <c r="K53" s="132"/>
      <c r="L53" s="132"/>
      <c r="M53" s="132"/>
      <c r="N53" s="133"/>
      <c r="O53" s="88">
        <f>SUM((L52)*0.5)</f>
        <v>0</v>
      </c>
      <c r="P53" s="1" t="s">
        <v>63</v>
      </c>
    </row>
    <row r="54" spans="1:16" ht="14.25" customHeight="1" thickBot="1">
      <c r="A54" s="118" t="s">
        <v>54</v>
      </c>
      <c r="B54" s="114"/>
      <c r="C54" s="114"/>
      <c r="D54" s="114"/>
      <c r="E54" s="114"/>
      <c r="F54" s="105"/>
      <c r="G54" s="114"/>
      <c r="H54" s="106"/>
      <c r="I54" s="106"/>
      <c r="J54" s="106"/>
      <c r="K54" s="106"/>
      <c r="L54" s="106"/>
      <c r="M54" s="106"/>
      <c r="N54" s="107"/>
      <c r="O54" s="108"/>
      <c r="P54" s="104"/>
    </row>
    <row r="55" spans="1:16" ht="14.25" customHeight="1" thickBot="1">
      <c r="A55" s="109"/>
      <c r="B55" s="110"/>
      <c r="C55" s="110"/>
      <c r="D55" s="110"/>
      <c r="E55" s="110"/>
      <c r="F55" s="115"/>
      <c r="G55" s="236" t="s">
        <v>18</v>
      </c>
      <c r="H55" s="237"/>
      <c r="I55" s="242" t="s">
        <v>19</v>
      </c>
      <c r="J55" s="242"/>
      <c r="K55" s="242"/>
      <c r="L55" s="239" t="s">
        <v>6</v>
      </c>
      <c r="M55" s="240"/>
      <c r="N55" s="241" t="s">
        <v>7</v>
      </c>
      <c r="O55" s="242"/>
      <c r="P55" s="243"/>
    </row>
    <row r="56" spans="1:16" ht="14.25" customHeight="1" thickBot="1">
      <c r="A56" s="109"/>
      <c r="B56" s="110"/>
      <c r="C56" s="110"/>
      <c r="D56" s="110"/>
      <c r="E56" s="110"/>
      <c r="F56" s="115"/>
      <c r="G56" s="116"/>
      <c r="H56" s="111" t="s">
        <v>17</v>
      </c>
      <c r="I56" s="82" t="s">
        <v>16</v>
      </c>
      <c r="J56" s="252"/>
      <c r="K56" s="253"/>
      <c r="L56" s="138">
        <f>SUM(G56*J56)</f>
        <v>0</v>
      </c>
      <c r="M56" s="139"/>
      <c r="N56" s="246"/>
      <c r="O56" s="247"/>
      <c r="P56" s="248"/>
    </row>
    <row r="57" spans="1:16" ht="14.25" customHeight="1" thickBot="1">
      <c r="B57" s="4"/>
      <c r="C57" s="4"/>
      <c r="D57" s="42"/>
      <c r="E57" s="42"/>
      <c r="F57" s="113"/>
      <c r="G57" s="42"/>
      <c r="H57" s="132" t="s">
        <v>62</v>
      </c>
      <c r="I57" s="132"/>
      <c r="J57" s="132"/>
      <c r="K57" s="132"/>
      <c r="L57" s="132"/>
      <c r="M57" s="132"/>
      <c r="N57" s="133"/>
      <c r="O57" s="88">
        <f>L56</f>
        <v>0</v>
      </c>
      <c r="P57" s="1" t="s">
        <v>64</v>
      </c>
    </row>
    <row r="58" spans="1:16" ht="6.75" customHeight="1">
      <c r="B58" s="4"/>
      <c r="C58" s="4"/>
      <c r="D58" s="5"/>
      <c r="E58" s="5"/>
      <c r="F58" s="12"/>
      <c r="G58" s="4"/>
      <c r="H58" s="46"/>
      <c r="I58" s="46"/>
      <c r="J58" s="46"/>
      <c r="K58" s="46"/>
      <c r="M58" s="46"/>
      <c r="N58" s="6"/>
      <c r="O58" s="47"/>
    </row>
    <row r="59" spans="1:16" ht="14.25" customHeight="1" thickBot="1">
      <c r="A59" s="119" t="s">
        <v>30</v>
      </c>
      <c r="B59" s="38"/>
      <c r="C59" s="38"/>
      <c r="D59" s="38"/>
      <c r="E59" s="38"/>
      <c r="F59" s="97"/>
      <c r="G59" s="38"/>
      <c r="H59" s="39"/>
      <c r="I59" s="39"/>
      <c r="J59" s="39"/>
      <c r="K59" s="39"/>
      <c r="L59" s="97"/>
      <c r="M59" s="39"/>
      <c r="N59" s="40"/>
      <c r="O59" s="41"/>
      <c r="P59" s="37"/>
    </row>
    <row r="60" spans="1:16" ht="20.25" customHeight="1" thickBot="1">
      <c r="F60" s="179" t="s">
        <v>65</v>
      </c>
      <c r="G60" s="179"/>
      <c r="H60" s="179"/>
      <c r="I60" s="179"/>
      <c r="J60" s="179"/>
      <c r="K60" s="179"/>
      <c r="L60" s="179"/>
      <c r="M60" s="179"/>
      <c r="N60" s="180"/>
      <c r="O60" s="84">
        <f>SUM(+O49+O31+O38+O45+O53+O57)</f>
        <v>0</v>
      </c>
      <c r="P60" s="1" t="s">
        <v>2</v>
      </c>
    </row>
    <row r="61" spans="1:16" ht="5.25" customHeight="1" thickBot="1">
      <c r="F61" s="98"/>
      <c r="G61" s="48"/>
      <c r="H61" s="48"/>
      <c r="I61" s="48"/>
      <c r="J61" s="48"/>
      <c r="K61" s="48"/>
      <c r="L61" s="98"/>
      <c r="M61" s="48"/>
      <c r="N61" s="62"/>
      <c r="O61" s="85"/>
    </row>
    <row r="62" spans="1:16" ht="20.25" customHeight="1" thickBot="1">
      <c r="A62" s="132" t="s">
        <v>5</v>
      </c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3"/>
      <c r="O62" s="84">
        <f>ROUNDDOWN(O60,-3)</f>
        <v>0</v>
      </c>
      <c r="P62" s="1" t="s">
        <v>2</v>
      </c>
    </row>
    <row r="63" spans="1:16" ht="11.25" customHeight="1">
      <c r="J63" s="178"/>
      <c r="K63" s="178"/>
      <c r="L63" s="178"/>
      <c r="M63" s="178"/>
    </row>
  </sheetData>
  <mergeCells count="127">
    <mergeCell ref="L52:M52"/>
    <mergeCell ref="N52:P52"/>
    <mergeCell ref="G52:H52"/>
    <mergeCell ref="A1:P1"/>
    <mergeCell ref="H53:N53"/>
    <mergeCell ref="H57:N57"/>
    <mergeCell ref="G55:H55"/>
    <mergeCell ref="I55:K55"/>
    <mergeCell ref="L55:M55"/>
    <mergeCell ref="N55:P55"/>
    <mergeCell ref="J56:K56"/>
    <mergeCell ref="L56:M56"/>
    <mergeCell ref="N56:P56"/>
    <mergeCell ref="B31:N31"/>
    <mergeCell ref="J43:K43"/>
    <mergeCell ref="J35:K35"/>
    <mergeCell ref="L43:M43"/>
    <mergeCell ref="L35:M35"/>
    <mergeCell ref="I20:P20"/>
    <mergeCell ref="N36:P36"/>
    <mergeCell ref="L36:M36"/>
    <mergeCell ref="N37:P37"/>
    <mergeCell ref="J42:K42"/>
    <mergeCell ref="B30:N30"/>
    <mergeCell ref="L29:M29"/>
    <mergeCell ref="N29:P29"/>
    <mergeCell ref="J36:K36"/>
    <mergeCell ref="D34:F34"/>
    <mergeCell ref="N34:P34"/>
    <mergeCell ref="N35:P35"/>
    <mergeCell ref="L34:M34"/>
    <mergeCell ref="A4:F4"/>
    <mergeCell ref="O11:P11"/>
    <mergeCell ref="I26:K26"/>
    <mergeCell ref="D22:F22"/>
    <mergeCell ref="B22:C22"/>
    <mergeCell ref="I21:P21"/>
    <mergeCell ref="G19:H19"/>
    <mergeCell ref="D19:F19"/>
    <mergeCell ref="G20:H20"/>
    <mergeCell ref="B12:F12"/>
    <mergeCell ref="H5:L5"/>
    <mergeCell ref="D20:F20"/>
    <mergeCell ref="D15:F15"/>
    <mergeCell ref="B20:C20"/>
    <mergeCell ref="G18:H18"/>
    <mergeCell ref="B21:C21"/>
    <mergeCell ref="G10:G11"/>
    <mergeCell ref="E10:E11"/>
    <mergeCell ref="A26:C26"/>
    <mergeCell ref="I23:P23"/>
    <mergeCell ref="G21:H21"/>
    <mergeCell ref="O12:P12"/>
    <mergeCell ref="L26:M26"/>
    <mergeCell ref="N26:P26"/>
    <mergeCell ref="J63:M63"/>
    <mergeCell ref="A62:N62"/>
    <mergeCell ref="A33:B33"/>
    <mergeCell ref="A40:B40"/>
    <mergeCell ref="H38:N38"/>
    <mergeCell ref="F60:N60"/>
    <mergeCell ref="I34:K34"/>
    <mergeCell ref="H45:N45"/>
    <mergeCell ref="D47:F47"/>
    <mergeCell ref="L44:M44"/>
    <mergeCell ref="D37:K37"/>
    <mergeCell ref="D41:F41"/>
    <mergeCell ref="G41:H41"/>
    <mergeCell ref="I41:K41"/>
    <mergeCell ref="L42:M42"/>
    <mergeCell ref="L37:M37"/>
    <mergeCell ref="L41:M41"/>
    <mergeCell ref="G34:H34"/>
    <mergeCell ref="D51:F51"/>
    <mergeCell ref="G51:H51"/>
    <mergeCell ref="I51:K51"/>
    <mergeCell ref="L51:M51"/>
    <mergeCell ref="N51:P51"/>
    <mergeCell ref="J52:K52"/>
    <mergeCell ref="C10:C11"/>
    <mergeCell ref="F10:F11"/>
    <mergeCell ref="N42:P42"/>
    <mergeCell ref="N41:P41"/>
    <mergeCell ref="N43:P43"/>
    <mergeCell ref="N44:P44"/>
    <mergeCell ref="D44:K44"/>
    <mergeCell ref="O5:P5"/>
    <mergeCell ref="D27:E27"/>
    <mergeCell ref="D26:F26"/>
    <mergeCell ref="B5:F5"/>
    <mergeCell ref="O7:P7"/>
    <mergeCell ref="A25:F25"/>
    <mergeCell ref="G23:H23"/>
    <mergeCell ref="O6:P6"/>
    <mergeCell ref="H12:L12"/>
    <mergeCell ref="I18:P18"/>
    <mergeCell ref="L27:M27"/>
    <mergeCell ref="L28:M28"/>
    <mergeCell ref="N28:P28"/>
    <mergeCell ref="N27:P27"/>
    <mergeCell ref="I22:P22"/>
    <mergeCell ref="A29:K29"/>
    <mergeCell ref="D28:E28"/>
    <mergeCell ref="D21:F21"/>
    <mergeCell ref="G22:H22"/>
    <mergeCell ref="A3:B3"/>
    <mergeCell ref="H14:P16"/>
    <mergeCell ref="O8:P8"/>
    <mergeCell ref="N10:N11"/>
    <mergeCell ref="D10:D11"/>
    <mergeCell ref="O9:P9"/>
    <mergeCell ref="H49:N49"/>
    <mergeCell ref="N47:P47"/>
    <mergeCell ref="J48:K48"/>
    <mergeCell ref="L48:M48"/>
    <mergeCell ref="N48:P48"/>
    <mergeCell ref="G47:H47"/>
    <mergeCell ref="I47:K47"/>
    <mergeCell ref="L47:M47"/>
    <mergeCell ref="A10:A11"/>
    <mergeCell ref="A14:F14"/>
    <mergeCell ref="A18:F18"/>
    <mergeCell ref="B19:C19"/>
    <mergeCell ref="I19:P19"/>
    <mergeCell ref="B23:F23"/>
    <mergeCell ref="O10:P10"/>
    <mergeCell ref="B10:B11"/>
  </mergeCells>
  <phoneticPr fontId="2"/>
  <dataValidations disablePrompts="1" xWindow="463" yWindow="665" count="4">
    <dataValidation type="decimal" operator="lessThanOrEqual" allowBlank="1" showInputMessage="1" showErrorMessage="1" error="１泊あたりの上限は12,000円までです_x000a_" prompt="１泊あたりの上限は12,000円までです" sqref="J35:K35">
      <formula1>12000</formula1>
    </dataValidation>
    <dataValidation type="list" allowBlank="1" showInputMessage="1" showErrorMessage="1" sqref="F6:F9 L6:L9">
      <formula1>$S$4:$S$8</formula1>
    </dataValidation>
    <dataValidation type="list" allowBlank="1" showInputMessage="1" showErrorMessage="1" sqref="A6:A9">
      <formula1>$R$3:$R$12</formula1>
    </dataValidation>
    <dataValidation type="whole" operator="lessThanOrEqual" allowBlank="1" showInputMessage="1" showErrorMessage="1" prompt="１泊あたりの上限は12,000円までです。" sqref="J36:K36">
      <formula1>12000</formula1>
    </dataValidation>
  </dataValidations>
  <pageMargins left="0.19685039370078741" right="0" top="0" bottom="0" header="0.51181102362204722" footer="0.51181102362204722"/>
  <pageSetup paperSize="9" scale="95" orientation="portrait" horizontalDpi="300" verticalDpi="300" r:id="rId1"/>
  <headerFooter alignWithMargins="0"/>
  <colBreaks count="1" manualBreakCount="1">
    <brk id="16" max="44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交付金額算定表</vt:lpstr>
      <vt:lpstr>交付金額算定表!Print_Area</vt:lpstr>
    </vt:vector>
  </TitlesOfParts>
  <Company>標茶町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標茶町</dc:creator>
  <cp:lastModifiedBy>akita</cp:lastModifiedBy>
  <cp:lastPrinted>2022-05-30T05:19:12Z</cp:lastPrinted>
  <dcterms:created xsi:type="dcterms:W3CDTF">2002-11-13T08:11:13Z</dcterms:created>
  <dcterms:modified xsi:type="dcterms:W3CDTF">2025-04-09T08:08:18Z</dcterms:modified>
</cp:coreProperties>
</file>